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externalReferences>
    <externalReference r:id="rId8"/>
  </externalReferences>
  <definedNames>
    <definedName name="_xlnm.Print_Area" localSheetId="1">'BS'!$A$1:$G$69</definedName>
    <definedName name="_xlnm.Print_Area" localSheetId="2">'EQUITY'!$A$1:$R$62</definedName>
    <definedName name="_xlnm.Print_Area" localSheetId="4">'NOTES'!$A$1:$M$280</definedName>
    <definedName name="_xlnm.Print_Area" localSheetId="0">'PL'!$A$1:$E$45</definedName>
  </definedNames>
  <calcPr fullCalcOnLoad="1"/>
</workbook>
</file>

<file path=xl/sharedStrings.xml><?xml version="1.0" encoding="utf-8"?>
<sst xmlns="http://schemas.openxmlformats.org/spreadsheetml/2006/main" count="434" uniqueCount="317">
  <si>
    <t>(Incorporated in Malaysia)</t>
  </si>
  <si>
    <t>Seasonal or Cyclical Factors</t>
  </si>
  <si>
    <t>Debts and Equity Securities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</si>
  <si>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</si>
  <si>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</si>
  <si>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</si>
  <si>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</si>
  <si>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</si>
  <si>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</si>
  <si>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</si>
  <si>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</si>
  <si>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</si>
  <si>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</si>
  <si>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</si>
  <si>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</si>
  <si>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NON-CURRENT ASSETS</t>
  </si>
  <si>
    <t>CURRENT ASSETS</t>
  </si>
  <si>
    <t>Inventories</t>
  </si>
  <si>
    <t>CURRENT LIABILITIES</t>
  </si>
  <si>
    <t>Reserves</t>
  </si>
  <si>
    <t>Retained Profit</t>
  </si>
  <si>
    <t>INDIVIDUAL PERIOD</t>
  </si>
  <si>
    <t>CUMULATIVE PERIOD</t>
  </si>
  <si>
    <t>Minority interests</t>
  </si>
  <si>
    <t>Distributable</t>
  </si>
  <si>
    <t>Share</t>
  </si>
  <si>
    <t>Total</t>
  </si>
  <si>
    <t>Capital</t>
  </si>
  <si>
    <t>Premium</t>
  </si>
  <si>
    <t>Profit before tax</t>
  </si>
  <si>
    <t>quarter</t>
  </si>
  <si>
    <t>to date</t>
  </si>
  <si>
    <t>Reserve on</t>
  </si>
  <si>
    <t>Cash and cash equivalents as at  1 January</t>
  </si>
  <si>
    <t>(I)</t>
  </si>
  <si>
    <t>Cash and cash equivalents comprise:</t>
  </si>
  <si>
    <t>Cash and bank balances</t>
  </si>
  <si>
    <t>Group Borrowings</t>
  </si>
  <si>
    <t>Off balance sheet financial instruments</t>
  </si>
  <si>
    <t>Material Litigation</t>
  </si>
  <si>
    <t xml:space="preserve">Exchange </t>
  </si>
  <si>
    <t>Fluctuation</t>
  </si>
  <si>
    <t>Reserve</t>
  </si>
  <si>
    <t>Consolidation</t>
  </si>
  <si>
    <t>Related Party Transactions</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</si>
  <si>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</si>
  <si>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</si>
  <si>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</si>
  <si>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</si>
  <si>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</si>
  <si>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</si>
  <si>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</si>
  <si>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</si>
  <si>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</si>
  <si>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</si>
  <si>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</si>
  <si>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</si>
  <si>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</si>
  <si>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</si>
  <si>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</si>
  <si>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Share premium</t>
  </si>
  <si>
    <t>Retained profit</t>
  </si>
  <si>
    <t>Currency translation difference</t>
  </si>
  <si>
    <t>Effect on foreign exchange rate changes</t>
  </si>
  <si>
    <t>Prepared by:</t>
  </si>
  <si>
    <t>Section Head:</t>
  </si>
  <si>
    <t>Division Head:</t>
  </si>
  <si>
    <t>Department Head:</t>
  </si>
  <si>
    <t>President:</t>
  </si>
  <si>
    <t>UNAUDITED CONDENSED CONSOLIDATED BALANCE SHEET</t>
  </si>
  <si>
    <t>(Unaudited)</t>
  </si>
  <si>
    <t>(Audited)</t>
  </si>
  <si>
    <t>As at end of</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</si>
  <si>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</si>
  <si>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</si>
  <si>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</si>
  <si>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</si>
  <si>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</si>
  <si>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</si>
  <si>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</si>
  <si>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</si>
  <si>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</si>
  <si>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</si>
  <si>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</si>
  <si>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</si>
  <si>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</si>
  <si>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</si>
  <si>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</si>
  <si>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</si>
  <si>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</si>
  <si>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</si>
  <si>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</si>
  <si>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</si>
  <si>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</si>
  <si>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Bank overdraft</t>
  </si>
  <si>
    <t>Weighted average number of ordinary shares in issue ('000)</t>
  </si>
  <si>
    <t>Indonesia</t>
  </si>
  <si>
    <t>The proceeds from public issue of RM11.798 million are utilised in the following manner :</t>
  </si>
  <si>
    <t>Bank borrowings</t>
  </si>
  <si>
    <t>Short term revolving credit</t>
  </si>
  <si>
    <t>Investment holding</t>
  </si>
  <si>
    <t>Current year's taxation</t>
  </si>
  <si>
    <t>Description</t>
  </si>
  <si>
    <t>Basic Earnings Per Share (sen)</t>
  </si>
  <si>
    <t>Basic Earnings Per Share</t>
  </si>
  <si>
    <t>Diluted Earnings Per Share (sen)</t>
  </si>
  <si>
    <t xml:space="preserve">Earnings per share </t>
  </si>
  <si>
    <t xml:space="preserve">     Basic (sen)</t>
  </si>
  <si>
    <t xml:space="preserve">     Diluted (sen)</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</si>
  <si>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</si>
  <si>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</si>
  <si>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</si>
  <si>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</si>
  <si>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</si>
  <si>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</si>
  <si>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</si>
  <si>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</si>
  <si>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 xml:space="preserve">Net cash generated from operating activities </t>
  </si>
  <si>
    <t>Note : the geographical segmental analysis have been reclassified from the location of the sales to sales derived from each principal place of business of the Group.</t>
  </si>
  <si>
    <t>Contingent liabilities</t>
  </si>
  <si>
    <t>Material Changes in Estimates</t>
  </si>
  <si>
    <t>Distribution cost</t>
  </si>
  <si>
    <t>Administrative expenses</t>
  </si>
  <si>
    <t>Finance cost</t>
  </si>
  <si>
    <t>Attributable to:</t>
  </si>
  <si>
    <t>TOTAL ASSETS</t>
  </si>
  <si>
    <t>EQUITY AND LIABILITIES</t>
  </si>
  <si>
    <t>Equity attributable to equity holders of the parent</t>
  </si>
  <si>
    <t>NON-CURRENT LIABILITIES</t>
  </si>
  <si>
    <t>TOTAL LIABILITIES</t>
  </si>
  <si>
    <t>TOTAL EQUITY AND LIABILITIES</t>
  </si>
  <si>
    <t>TOTAL EQUITY</t>
  </si>
  <si>
    <t>Attributable to equity holders of the parent</t>
  </si>
  <si>
    <t>Income tax expense</t>
  </si>
  <si>
    <t>Equity holders of the parent</t>
  </si>
  <si>
    <t>Minority</t>
  </si>
  <si>
    <t>Interests</t>
  </si>
  <si>
    <t xml:space="preserve">Total </t>
  </si>
  <si>
    <t>Equity</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</si>
  <si>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</si>
  <si>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</si>
  <si>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</si>
  <si>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</si>
  <si>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There were no changes in estimates that have had a material effect in the current quarter results.</t>
  </si>
  <si>
    <t>Dividends Paid</t>
  </si>
  <si>
    <t>Valuations of Property, Plant and Equipment</t>
  </si>
  <si>
    <t>Changes in the Composition of the Group</t>
  </si>
  <si>
    <t>There were no material capital commitments as at the date of this annoucement except as disclosed below :</t>
  </si>
  <si>
    <t>Profit Forecast or Profit Guarantee</t>
  </si>
  <si>
    <t>There were no purchase or disposal of quoted securities for the current financial period under review.</t>
  </si>
  <si>
    <t>Basis of Preparation</t>
  </si>
  <si>
    <t>Changes in Accounting Policies</t>
  </si>
  <si>
    <t>FRS</t>
  </si>
  <si>
    <t>Comparatives</t>
  </si>
  <si>
    <t xml:space="preserve">Previously </t>
  </si>
  <si>
    <t>stated</t>
  </si>
  <si>
    <t>Restated</t>
  </si>
  <si>
    <t>Adjustments</t>
  </si>
  <si>
    <t>Balance Sheet</t>
  </si>
  <si>
    <t>Property, plant and equipment</t>
  </si>
  <si>
    <t>Status of Utilisation of Proceeds</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</si>
  <si>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</si>
  <si>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</si>
  <si>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</si>
  <si>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</si>
  <si>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</si>
  <si>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</si>
  <si>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 At beginning of year</t>
  </si>
  <si>
    <t>Restated weighted average number of ordinary shares in issue ('000)</t>
  </si>
  <si>
    <t>Profit for the period</t>
  </si>
  <si>
    <t>Tax</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</si>
  <si>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</si>
  <si>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</si>
  <si>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expenses</t>
  </si>
  <si>
    <t>Profit from operations</t>
  </si>
  <si>
    <t>Property, plant &amp; equipment</t>
  </si>
  <si>
    <t>Approved but not contracted for</t>
  </si>
  <si>
    <t>The effective tax rate of the group is lower than the statutory rate of taxation pricipally due to certain income not subject to taxation and incentives enjoyed by the local subsidiaries under the Income Tax Act 1967 and foreign subsidiaries under their respective authorities</t>
  </si>
  <si>
    <t>(Over)/Underprovision in prior year</t>
  </si>
  <si>
    <t xml:space="preserve">Earnings Per Share </t>
  </si>
  <si>
    <t>- Bonus shares issued on 9 August 2005</t>
  </si>
  <si>
    <t>- Bonus shares issued on 20 July 2006</t>
  </si>
  <si>
    <t>This capital commitment comprise the construction of 2 additional 5 storey buildings which will house the factory, warehouse, office and car park as per announcement to Bursa Malaysia Securities Berhad on 21 June 2006.</t>
  </si>
  <si>
    <t>Gross Profit</t>
  </si>
  <si>
    <t>Other income</t>
  </si>
  <si>
    <t>Cost of sales</t>
  </si>
  <si>
    <t>Bonus issue</t>
  </si>
  <si>
    <t xml:space="preserve">There were no issuances and repayment of debt and equity securities, share buy-backs, share cancellations, shares held as treasury shares and resale of treasury shares for the currrent financial period under review except for the following: </t>
  </si>
  <si>
    <t>Other</t>
  </si>
  <si>
    <t>Share-based payment under ESOS</t>
  </si>
  <si>
    <t>Others</t>
  </si>
  <si>
    <t>Issue of ordinary shares:</t>
  </si>
  <si>
    <t>Pursuant to ESOS</t>
  </si>
  <si>
    <t>Employee Share Options Scheme ("ESOS')</t>
  </si>
  <si>
    <t>Intangible assets</t>
  </si>
  <si>
    <t>Investment in associates</t>
  </si>
  <si>
    <t>Trade receivables</t>
  </si>
  <si>
    <t>Other receivables</t>
  </si>
  <si>
    <t>Cash &amp; cash equivalents</t>
  </si>
  <si>
    <t>Share capital</t>
  </si>
  <si>
    <t>Shareholders' equity</t>
  </si>
  <si>
    <t>Deferred taxation</t>
  </si>
  <si>
    <t>Term loan</t>
  </si>
  <si>
    <t>Finance creditor</t>
  </si>
  <si>
    <t>Trade payables</t>
  </si>
  <si>
    <t>Other payables</t>
  </si>
  <si>
    <t>Profit for the year</t>
  </si>
  <si>
    <t>Fixed deposits with licensed banks</t>
  </si>
  <si>
    <t>Leases</t>
  </si>
  <si>
    <t>Diluted Earnings Per Share</t>
  </si>
  <si>
    <t>- Effect of dilution-Share options</t>
  </si>
  <si>
    <t>Weighted average number of ordinary shares in issue -diluted ('000)</t>
  </si>
  <si>
    <t xml:space="preserve"> </t>
  </si>
  <si>
    <t>The diluted earnings per share is calculated by dividing profit for the period attributable to ordinary equity holders of the parent over the weighted average number of  ordinary shares in issue during the period after adjustment for the effect of dilutive potential ordinary shares.</t>
  </si>
  <si>
    <t xml:space="preserve">Note : The extension of factory and purchase of machinery originally proposed for cephalosporine project is replaced by the expansion of eyedrop and sterile projects.The change in plan was disclosed in an announcement in June 2005. </t>
  </si>
  <si>
    <t xml:space="preserve">Working capital </t>
  </si>
  <si>
    <t xml:space="preserve">Estimated listing expenses </t>
  </si>
  <si>
    <t>FOR THE FIRST QUARTER ENDED 31 MARCH 2007</t>
  </si>
  <si>
    <t>(The Condensed Consolidated Income Statement should be read in conjunction with the audited financial statements for the year ended 31 December 2006.)</t>
  </si>
  <si>
    <t>AS AT 31 MARCH 2007</t>
  </si>
  <si>
    <t>31/03/2007</t>
  </si>
  <si>
    <t>FOR THE YEAR ENDED 31 MARCH 2007</t>
  </si>
  <si>
    <t>3 months ended 31 March 2007</t>
  </si>
  <si>
    <t>At 1 January 2007</t>
  </si>
  <si>
    <t>At 31 March 2007</t>
  </si>
  <si>
    <t>3 months ended 31 March 2006</t>
  </si>
  <si>
    <t>3 months ended</t>
  </si>
  <si>
    <t xml:space="preserve"> 31 Mar 2006</t>
  </si>
  <si>
    <t xml:space="preserve"> 31 Mar 2007</t>
  </si>
  <si>
    <t>(The Condensed Consolidated Cash Flow Statement should be read in conjunction with the audited financial statements for the year ended 31 December 2006.)</t>
  </si>
  <si>
    <t>NOTES TO THE INTERIM FINANCIAL REPORT FOR THE QUARTER ENDED 31 MARCH 2007</t>
  </si>
  <si>
    <t xml:space="preserve"> Amount due from related companies</t>
  </si>
  <si>
    <t>Amount due to ultimate holding company</t>
  </si>
  <si>
    <t>At 31 March 2006</t>
  </si>
  <si>
    <t xml:space="preserve">Net cash used in financing activities </t>
  </si>
  <si>
    <t>Net increase in cash and cash equivalents</t>
  </si>
  <si>
    <t>At 1 January 2006</t>
  </si>
  <si>
    <t>As previously stated</t>
  </si>
  <si>
    <t>Prior year adjustment</t>
  </si>
  <si>
    <t>-effect of adopting FRS 3</t>
  </si>
  <si>
    <t>Restated balance</t>
  </si>
  <si>
    <t>Proposed bonus issue &amp; transfer of the listing expenses</t>
  </si>
  <si>
    <t>Included in the net cash generated from investing activities is the proposed bonus issue and transfer of listing expenses as follow:-</t>
  </si>
  <si>
    <t xml:space="preserve">Proposed bonus issue and transfer of listing expenses </t>
  </si>
  <si>
    <t xml:space="preserve"> 31 Mar 2006</t>
  </si>
  <si>
    <t xml:space="preserve"> 31 Mar 2007</t>
  </si>
  <si>
    <t>(II)</t>
  </si>
  <si>
    <t>31/03/2007</t>
  </si>
  <si>
    <t>31/03/2006</t>
  </si>
  <si>
    <t>31/12/2006</t>
  </si>
  <si>
    <t>Net cash from/(used in) investing activities (I)</t>
  </si>
  <si>
    <t>Cash and cash equivalents as at  31 March (II)</t>
  </si>
  <si>
    <t>Prepaid interest in leased land</t>
  </si>
  <si>
    <t>(The Condensed Consolidated Balance Sheet should be read in conjunction with the audited financial statements for the year ended 31 December 2006.)</t>
  </si>
  <si>
    <t>&lt;--------------------    Non-distributable                   ----------------&gt;</t>
  </si>
  <si>
    <t xml:space="preserve">The adoption of the revised FRS 117 has resulted in a retrospective change in the accounting policy relating to the classification of leasehold land. The up-front payments made for the leasehold land represents prepaid interest in leased land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the leasehold land was classified as property, plant and equipment and was stated at valuation less accumulated depreciation and impairment lossess. </t>
  </si>
  <si>
    <t>At 31 December 2006 (audited)</t>
  </si>
  <si>
    <t>Prepaid interest in leased land</t>
  </si>
  <si>
    <t>FRS 117</t>
  </si>
  <si>
    <t>Note 2.1</t>
  </si>
  <si>
    <t>Material Events Subsequent to the end of the Reporting Period</t>
  </si>
  <si>
    <t>There were no material events subsequent to the end of the current quarter under review.</t>
  </si>
  <si>
    <t>The above commitment was not provided for in the interim financial statements as at 31 March 2007.</t>
  </si>
  <si>
    <t>Prospects for the Current Financial Year</t>
  </si>
  <si>
    <t>- At 31 March</t>
  </si>
  <si>
    <t>N/A</t>
  </si>
  <si>
    <t>The adoption of the new/revised FRSs does not have significant financial impact on the Group. The principal effects of the changes in accounting policies resulting from the adoption of FRS 117 is set out below:</t>
  </si>
  <si>
    <t>The revision in the utilization of listing proceeds had been approved and extended to 30 June 2007 as disclosed in the announcement dated 28 February 2006.</t>
  </si>
  <si>
    <t>Based on the favourable economic outlook, the Group will continue to venture into other overseas market as well as increasing its local market sales by enhancing its product mix and aggresive marketing effort. Barring unforseen circumstances, the Board of Directors is optimistic that the better results for this year will continue to improve in line with the Group's commitments particularly in the Southeast Asia region.</t>
  </si>
  <si>
    <t>The MASB has issued a number of new and revised Financial Reporting Standards ("FRS") that are effective for financial period beginning on or after 1 January 2006. The accounting policies and methods of computation applied in the unaudited condensed interim financial statements are consistent with those adopted in the previous audited financial statements.</t>
  </si>
  <si>
    <t>On 31 Jan 2007, the Company subscribed to 60% equity in Sun Ten Pharmaceutical Mfg (M) Sdn. Bhd. ("STPM") representing 2,035,500 ordinary shares of RM1 at par for cash, thereby making it a subsidiary. STPM is a company incorporated in Malaysia and engaged in the trading of Traditional Chinese Herbal products.</t>
  </si>
  <si>
    <t>The explanatory notes attached to the interim financial statements provide an explanation of events and transactions that are significant to the understanding of the changes in the financial position and performance of the Group since the financial year ended 31 December 2006.</t>
  </si>
  <si>
    <t>During the financial period ended 31 March 2007, the Company had issued 60,000 new ordinary shares of RM1.00 each for cash pursuant to the Company's ESOS at exercise price of RM1.01 per ordinary share.</t>
  </si>
  <si>
    <t>Option price per share</t>
  </si>
  <si>
    <t>No. of shares issued</t>
  </si>
  <si>
    <t>Cash proceeds</t>
  </si>
  <si>
    <t>The subscription of 60% equity in STPM is expected not to have any material effect on the share capital, substantial shareholding, earnings and net results of the Group and its subsidiaries for the financial year ending 31 December 2007.</t>
  </si>
  <si>
    <t>No commentary is made on any variance arises between actual profit from forecast profit, as it does not apply to the Group.</t>
  </si>
  <si>
    <t>There was no sales of unquoted investments and properties in the current financial period under review.</t>
  </si>
  <si>
    <t>There were no new corporate proposal announced as at the date of this report.</t>
  </si>
  <si>
    <t>The interim financial report is unaudited and has been prepared in accordance with the requirements of FRS 134" Interim Financial Reporting " and Paragraph 9.22 of the Listing Requirement of Bursa Malaysia Securities Berhad. The significant accounting policies adopted are consistent with those of the audited financial year ended 31 December 2006 except for the accounting policy changes as set out in Note 2  below.</t>
  </si>
  <si>
    <t>The effective tax rate of the group is lower than the statutory tax rate principally due to the utilisation of industrial building allowances in a core subsidiary.</t>
  </si>
  <si>
    <t>There was no significant  related party transactions of the Group for the quarter under review except for purchase from ultimate holding company for the amount of RM2.86 million. The details has been set out in note 2.3 in accordance to para 17 and para 18 of the FRS 124.</t>
  </si>
  <si>
    <t>The following comparative amounts have been restated due to adoption of new/revised FRS 117 :</t>
  </si>
  <si>
    <t xml:space="preserve">Disclosure of Significant Related Party Transactions </t>
  </si>
  <si>
    <t>Related Parties</t>
  </si>
  <si>
    <t>Relationship</t>
  </si>
  <si>
    <t>Amount Outstanding
RM'000</t>
  </si>
  <si>
    <t>Yung Shin Pharmceutical 
Ind. Co. Ltd</t>
  </si>
  <si>
    <t>Ultimate Holding Company</t>
  </si>
  <si>
    <t>Nature of 
Transaction</t>
  </si>
  <si>
    <t>There were no dividend paid in the financial period under review.</t>
  </si>
  <si>
    <t>Share of loss of equity accounted associates</t>
  </si>
  <si>
    <t>The auditors' report on the audited financial statements for the year ended 31 December 2006 was not qualified.</t>
  </si>
  <si>
    <t>Segmental analysis of the results and assets employed for the period ended 31 March 2007</t>
  </si>
  <si>
    <t>The valuations of property, plant and equipment have been brought forward without amendment from the financial statements for the year ended 31 December 2006.</t>
  </si>
  <si>
    <t>Qtr 1</t>
  </si>
  <si>
    <t>Qtr 4</t>
  </si>
  <si>
    <t>(31/03/07)</t>
  </si>
  <si>
    <t>(31/12/06)</t>
  </si>
  <si>
    <r>
      <t>The Group registered revenue of RM23.685 million against RM27.774 million in the preceding quarter which is a decrease</t>
    </r>
    <r>
      <rPr>
        <b/>
        <i/>
        <sz val="12"/>
        <rFont val="Times New Roman"/>
        <family val="1"/>
      </rPr>
      <t xml:space="preserve"> </t>
    </r>
    <r>
      <rPr>
        <sz val="12"/>
        <rFont val="Times New Roman"/>
        <family val="1"/>
      </rPr>
      <t>of  14.7%. The reduced performance for the current quarter was mainly attributable by the lower demand from local market as compared to the previous quarter.</t>
    </r>
  </si>
  <si>
    <t>For the current quarter, the Group posted a profit before tax of RM3.881 million as compared to the preceding quarter's profit before tax of RM5.274 million. The decrease of 26% was mainly due to lower revenue registered as compared to the preceding quarter.</t>
  </si>
  <si>
    <t>Quarter Ended 31 Mar</t>
  </si>
  <si>
    <t>Period to Date Ended 31 Mar</t>
  </si>
  <si>
    <t>The details of the Group borrowings and debt securities as at 31 March 2007 are as follows :</t>
  </si>
  <si>
    <t>There were no financial instruments with off balance sheet risk for the financial period ended 31 March 2007.</t>
  </si>
  <si>
    <t>Current quarter ended 31/03/07</t>
  </si>
  <si>
    <t>Preceding year corresponding quarter ended 31/03/06</t>
  </si>
  <si>
    <t>Current year ended 31/03/07</t>
  </si>
  <si>
    <t>Preceding year ended 31/03/06</t>
  </si>
  <si>
    <t>- Ordinary shares issued pursuant to Company's ESOS on 27 March 2007</t>
  </si>
  <si>
    <t>Purchase of 
Pharmaceutical Products</t>
  </si>
  <si>
    <t>In addition to related party disclosure mentioned in Note 15 of this interim financial report, set out below is the detailed analysis of the significant related party transactions which were carried out in terms and conditions attainable in transactions with unrelated parties.</t>
  </si>
  <si>
    <t>In 2006, the MASB issued another two revised FRS, i.e. FRS 117 Leases and FRS 124 Related Party Disclosures. These two FRSs are effective for financial period beginning on or after 1 October 2006. The MASB has also issued FRS 139, Financial Instruments : Recognition and Measurement, but for which the MASB has yet to announce the effective date of this standards and hence it has not been adopted by the Group.</t>
  </si>
  <si>
    <t>For the 3 months ended 31 March 2007, the Group recorded sales revenue of RM23.685 million representing an increase of 16% against the sales revenue of RM20.419 million achieved in the previous corresponding period. The increase in revenue was mainly due to higher demand of the company's products.</t>
  </si>
  <si>
    <t>The Group posted a profit before tax of RM3.881 million for the period under review compared to a profit before tax of RM2.579 million in the previous corresponding period. The increase of 50% was mainly as a result of the increased revenue registered, lower operating cost and  foreign exchange gain for the current financial period.</t>
  </si>
  <si>
    <t>There were no contingent liabilities as at the date of this announcement since the preceding financial year ended 31 December 2006.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</si>
</sst>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s>
  <fonts count="14">
    <font>
      <sz val="10"/>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sz val="10"/>
      <name val="Times New Roman"/>
      <family val="1"/>
    </font>
    <font>
      <b/>
      <sz val="10"/>
      <name val="Times New Roman"/>
      <family val="1"/>
    </font>
    <font>
      <sz val="12"/>
      <color indexed="10"/>
      <name val="Times New Roman"/>
      <family val="1"/>
    </font>
    <font>
      <b/>
      <i/>
      <sz val="12"/>
      <name val="Times New Roman"/>
      <family val="1"/>
    </font>
    <font>
      <b/>
      <sz val="9"/>
      <name val="Times New Roman"/>
      <family val="1"/>
    </font>
    <font>
      <sz val="12"/>
      <color indexed="12"/>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17" fontId="3" fillId="0" borderId="0" xfId="22" applyNumberFormat="1" applyFont="1" applyFill="1" applyBorder="1" applyAlignment="1">
      <alignment horizontal="center" vertical="center" wrapText="1"/>
      <protection/>
    </xf>
    <xf numFmtId="37" fontId="3" fillId="0" borderId="0" xfId="22" applyNumberFormat="1" applyFont="1" applyFill="1" applyBorder="1" applyAlignment="1">
      <alignment horizontal="center" vertical="center"/>
      <protection/>
    </xf>
    <xf numFmtId="0" fontId="4" fillId="0" borderId="3" xfId="23" applyFont="1" applyFill="1" applyBorder="1" applyAlignment="1">
      <alignment vertical="center"/>
      <protection/>
    </xf>
    <xf numFmtId="0" fontId="4" fillId="0" borderId="4" xfId="23" applyFont="1" applyFill="1" applyBorder="1" applyAlignment="1">
      <alignment vertical="center"/>
      <protection/>
    </xf>
    <xf numFmtId="41" fontId="3" fillId="0" borderId="5" xfId="23" applyNumberFormat="1" applyFont="1" applyFill="1" applyBorder="1" applyAlignment="1">
      <alignment horizontal="center" vertical="center"/>
      <protection/>
    </xf>
    <xf numFmtId="0" fontId="4" fillId="0" borderId="6" xfId="23" applyFont="1" applyFill="1" applyBorder="1" applyAlignment="1">
      <alignment vertical="center"/>
      <protection/>
    </xf>
    <xf numFmtId="0" fontId="4" fillId="0" borderId="7" xfId="23" applyFont="1" applyFill="1" applyBorder="1" applyAlignment="1">
      <alignment vertical="center"/>
      <protection/>
    </xf>
    <xf numFmtId="0" fontId="4" fillId="0" borderId="7" xfId="23" applyFont="1" applyFill="1" applyBorder="1" applyAlignment="1">
      <alignment horizontal="justify" vertical="center"/>
      <protection/>
    </xf>
    <xf numFmtId="0" fontId="3" fillId="0" borderId="7" xfId="23" applyFont="1" applyFill="1" applyBorder="1" applyAlignment="1">
      <alignment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3"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6"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6" fontId="4" fillId="0" borderId="0" xfId="15" applyNumberFormat="1" applyFont="1" applyFill="1" applyBorder="1" applyAlignment="1">
      <alignment horizontal="right" vertical="top" wrapText="1"/>
    </xf>
    <xf numFmtId="176"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2" applyFont="1" applyFill="1" applyAlignment="1">
      <alignment vertical="center"/>
      <protection/>
    </xf>
    <xf numFmtId="0" fontId="3" fillId="0" borderId="0" xfId="22" applyFont="1" applyFill="1" applyAlignment="1">
      <alignment vertical="center"/>
      <protection/>
    </xf>
    <xf numFmtId="176" fontId="4" fillId="0" borderId="0" xfId="15" applyNumberFormat="1" applyFont="1" applyFill="1" applyAlignment="1">
      <alignment/>
    </xf>
    <xf numFmtId="176" fontId="4" fillId="0" borderId="9" xfId="15" applyNumberFormat="1" applyFont="1" applyFill="1" applyBorder="1" applyAlignment="1">
      <alignment/>
    </xf>
    <xf numFmtId="176" fontId="4" fillId="0" borderId="0" xfId="15" applyNumberFormat="1" applyFont="1" applyFill="1" applyBorder="1" applyAlignment="1">
      <alignment horizontal="right"/>
    </xf>
    <xf numFmtId="176" fontId="4" fillId="0" borderId="10" xfId="15" applyNumberFormat="1" applyFont="1" applyFill="1" applyBorder="1" applyAlignment="1">
      <alignment/>
    </xf>
    <xf numFmtId="0" fontId="4" fillId="0" borderId="0" xfId="22" applyNumberFormat="1" applyFont="1" applyFill="1">
      <alignment/>
      <protection/>
    </xf>
    <xf numFmtId="0" fontId="4" fillId="0" borderId="0" xfId="22" applyFont="1" applyFill="1">
      <alignment/>
      <protection/>
    </xf>
    <xf numFmtId="41" fontId="4" fillId="0" borderId="0" xfId="22" applyNumberFormat="1" applyFont="1" applyFill="1">
      <alignment/>
      <protection/>
    </xf>
    <xf numFmtId="0" fontId="3" fillId="0" borderId="0" xfId="0" applyFont="1" applyFill="1" applyAlignment="1">
      <alignment horizontal="justify" vertical="center"/>
    </xf>
    <xf numFmtId="0" fontId="4" fillId="0" borderId="1" xfId="23" applyFont="1" applyFill="1" applyBorder="1" applyAlignment="1">
      <alignment vertical="center"/>
      <protection/>
    </xf>
    <xf numFmtId="0" fontId="4" fillId="0" borderId="0" xfId="23" applyFont="1" applyFill="1" applyAlignment="1">
      <alignment vertical="center"/>
      <protection/>
    </xf>
    <xf numFmtId="41"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0" xfId="15" applyNumberFormat="1" applyFont="1" applyFill="1" applyBorder="1" applyAlignment="1">
      <alignment horizontal="center" vertical="center"/>
    </xf>
    <xf numFmtId="41" fontId="4" fillId="0" borderId="11" xfId="0" applyNumberFormat="1" applyFont="1" applyFill="1" applyBorder="1" applyAlignment="1">
      <alignment vertical="center"/>
    </xf>
    <xf numFmtId="176" fontId="4" fillId="0" borderId="0" xfId="15"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4"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14" fontId="3" fillId="0" borderId="7"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7"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1" xfId="0" applyNumberFormat="1" applyFont="1" applyFill="1" applyBorder="1" applyAlignment="1">
      <alignment horizontal="center" vertical="center"/>
    </xf>
    <xf numFmtId="0" fontId="4" fillId="0" borderId="12" xfId="0" applyFont="1" applyFill="1" applyBorder="1" applyAlignment="1" quotePrefix="1">
      <alignment horizontal="center" vertical="top" wrapText="1"/>
    </xf>
    <xf numFmtId="0" fontId="4" fillId="0" borderId="9" xfId="0" applyFont="1" applyFill="1" applyBorder="1" applyAlignment="1" quotePrefix="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6" fontId="4" fillId="0" borderId="0" xfId="15" applyNumberFormat="1" applyFont="1" applyFill="1" applyAlignment="1">
      <alignment/>
    </xf>
    <xf numFmtId="176" fontId="4" fillId="0" borderId="0" xfId="0" applyNumberFormat="1" applyFont="1" applyFill="1" applyAlignment="1">
      <alignment/>
    </xf>
    <xf numFmtId="176"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Alignment="1">
      <alignment horizontal="left"/>
    </xf>
    <xf numFmtId="41" fontId="4" fillId="0" borderId="8"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6" fontId="4" fillId="0" borderId="0" xfId="15" applyNumberFormat="1" applyFont="1" applyFill="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176" fontId="4" fillId="0" borderId="0" xfId="15" applyNumberFormat="1" applyFont="1" applyFill="1" applyBorder="1" applyAlignment="1">
      <alignment/>
    </xf>
    <xf numFmtId="0" fontId="3" fillId="0" borderId="0" xfId="23"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2" applyNumberFormat="1" applyFont="1" applyFill="1" applyBorder="1">
      <alignment/>
      <protection/>
    </xf>
    <xf numFmtId="41" fontId="4" fillId="0" borderId="0" xfId="22" applyNumberFormat="1" applyFont="1" applyFill="1" applyBorder="1">
      <alignment/>
      <protection/>
    </xf>
    <xf numFmtId="0" fontId="3" fillId="0" borderId="3" xfId="0" applyFont="1" applyFill="1" applyBorder="1" applyAlignment="1">
      <alignment horizontal="left" vertical="center"/>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3" xfId="0" applyFont="1" applyFill="1" applyBorder="1" applyAlignment="1">
      <alignment/>
    </xf>
    <xf numFmtId="0" fontId="4" fillId="0" borderId="4" xfId="0" applyFont="1" applyFill="1" applyBorder="1" applyAlignment="1">
      <alignment horizontal="left"/>
    </xf>
    <xf numFmtId="0" fontId="4" fillId="0" borderId="14" xfId="0" applyFont="1" applyFill="1" applyBorder="1" applyAlignment="1">
      <alignment/>
    </xf>
    <xf numFmtId="0" fontId="4" fillId="0" borderId="14"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9" xfId="0" applyFont="1" applyFill="1" applyBorder="1" applyAlignment="1">
      <alignment vertical="top" wrapText="1"/>
    </xf>
    <xf numFmtId="0" fontId="4" fillId="0" borderId="15" xfId="0" applyFont="1" applyFill="1" applyBorder="1" applyAlignment="1">
      <alignment/>
    </xf>
    <xf numFmtId="176" fontId="4" fillId="0" borderId="14" xfId="15" applyNumberFormat="1" applyFont="1" applyFill="1" applyBorder="1" applyAlignment="1">
      <alignment vertical="top" wrapText="1"/>
    </xf>
    <xf numFmtId="0" fontId="4" fillId="0" borderId="4" xfId="0" applyFont="1" applyFill="1" applyBorder="1" applyAlignment="1">
      <alignment/>
    </xf>
    <xf numFmtId="176"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6" fontId="4" fillId="0" borderId="15" xfId="15" applyNumberFormat="1" applyFont="1" applyFill="1" applyBorder="1" applyAlignment="1">
      <alignment vertical="top" wrapText="1"/>
    </xf>
    <xf numFmtId="176" fontId="4" fillId="0" borderId="4" xfId="15" applyNumberFormat="1" applyFont="1" applyFill="1" applyBorder="1" applyAlignment="1">
      <alignment horizontal="center" vertical="top" wrapText="1"/>
    </xf>
    <xf numFmtId="176" fontId="4" fillId="0" borderId="4" xfId="15" applyNumberFormat="1" applyFont="1" applyFill="1" applyBorder="1" applyAlignment="1">
      <alignment horizontal="center"/>
    </xf>
    <xf numFmtId="0" fontId="4" fillId="0" borderId="15" xfId="0" applyFont="1" applyFill="1" applyBorder="1" applyAlignment="1">
      <alignment vertical="top" wrapText="1"/>
    </xf>
    <xf numFmtId="0" fontId="4" fillId="0" borderId="7" xfId="0" applyFont="1" applyFill="1" applyBorder="1" applyAlignment="1">
      <alignment horizontal="center"/>
    </xf>
    <xf numFmtId="43" fontId="4" fillId="0" borderId="1" xfId="15" applyNumberFormat="1" applyFont="1" applyFill="1" applyBorder="1" applyAlignment="1">
      <alignment horizontal="left"/>
    </xf>
    <xf numFmtId="0" fontId="4" fillId="0" borderId="16" xfId="0" applyFont="1" applyFill="1" applyBorder="1" applyAlignment="1">
      <alignment/>
    </xf>
    <xf numFmtId="176" fontId="4" fillId="0" borderId="16" xfId="15" applyNumberFormat="1" applyFont="1" applyFill="1" applyBorder="1" applyAlignment="1">
      <alignment vertical="top" wrapText="1"/>
    </xf>
    <xf numFmtId="0" fontId="4" fillId="0" borderId="16" xfId="0" applyFont="1" applyFill="1" applyBorder="1" applyAlignment="1">
      <alignment vertical="top" wrapText="1"/>
    </xf>
    <xf numFmtId="0" fontId="4" fillId="0" borderId="13" xfId="0" applyFont="1" applyFill="1" applyBorder="1" applyAlignment="1">
      <alignment vertical="top" wrapText="1"/>
    </xf>
    <xf numFmtId="0" fontId="4" fillId="0" borderId="3" xfId="0" applyFont="1" applyFill="1" applyBorder="1" applyAlignment="1">
      <alignment/>
    </xf>
    <xf numFmtId="176" fontId="4" fillId="0" borderId="8" xfId="15" applyNumberFormat="1" applyFont="1" applyFill="1" applyBorder="1" applyAlignment="1">
      <alignment horizontal="left"/>
    </xf>
    <xf numFmtId="176" fontId="4" fillId="0" borderId="8" xfId="15" applyNumberFormat="1" applyFont="1" applyFill="1" applyBorder="1" applyAlignment="1">
      <alignment horizontal="center"/>
    </xf>
    <xf numFmtId="43" fontId="4" fillId="0" borderId="0" xfId="15" applyNumberFormat="1" applyFont="1" applyFill="1" applyBorder="1" applyAlignment="1">
      <alignment horizontal="left"/>
    </xf>
    <xf numFmtId="176" fontId="4" fillId="0" borderId="0" xfId="15" applyNumberFormat="1" applyFont="1" applyFill="1" applyBorder="1" applyAlignment="1">
      <alignment vertical="top" wrapText="1"/>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176" fontId="4" fillId="0" borderId="0" xfId="15" applyNumberFormat="1" applyFont="1" applyFill="1" applyBorder="1" applyAlignment="1">
      <alignment vertical="top"/>
    </xf>
    <xf numFmtId="0" fontId="3" fillId="0" borderId="0" xfId="0" applyFont="1" applyFill="1" applyAlignment="1">
      <alignment horizontal="left"/>
    </xf>
    <xf numFmtId="0" fontId="8"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6" fontId="4" fillId="0" borderId="0" xfId="15" applyNumberFormat="1" applyFont="1" applyFill="1" applyAlignment="1">
      <alignment horizontal="left" vertical="top"/>
    </xf>
    <xf numFmtId="176" fontId="4" fillId="0" borderId="0" xfId="15" applyNumberFormat="1"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horizontal="left" wrapText="1"/>
    </xf>
    <xf numFmtId="0" fontId="8" fillId="0" borderId="0" xfId="0" applyFont="1" applyFill="1" applyAlignment="1">
      <alignment wrapText="1"/>
    </xf>
    <xf numFmtId="176" fontId="4" fillId="0" borderId="0" xfId="15" applyNumberFormat="1" applyFont="1" applyFill="1" applyAlignment="1">
      <alignment horizontal="left"/>
    </xf>
    <xf numFmtId="176" fontId="4" fillId="0" borderId="10" xfId="0" applyNumberFormat="1" applyFont="1" applyFill="1" applyBorder="1" applyAlignment="1">
      <alignment horizontal="left"/>
    </xf>
    <xf numFmtId="176" fontId="4" fillId="0" borderId="10" xfId="0" applyNumberFormat="1" applyFont="1" applyFill="1" applyBorder="1" applyAlignment="1">
      <alignment horizontal="center"/>
    </xf>
    <xf numFmtId="176" fontId="4" fillId="0" borderId="0" xfId="0" applyNumberFormat="1" applyFont="1" applyFill="1" applyBorder="1" applyAlignment="1">
      <alignment horizontal="left"/>
    </xf>
    <xf numFmtId="176" fontId="4" fillId="0" borderId="0" xfId="15" applyNumberFormat="1" applyFont="1" applyFill="1" applyAlignment="1">
      <alignment horizontal="left" wrapText="1"/>
    </xf>
    <xf numFmtId="43" fontId="4" fillId="0" borderId="0" xfId="15" applyFont="1" applyFill="1" applyAlignment="1">
      <alignment vertical="center"/>
    </xf>
    <xf numFmtId="176" fontId="4" fillId="0" borderId="0" xfId="15" applyNumberFormat="1" applyFont="1" applyFill="1" applyAlignment="1">
      <alignment wrapText="1"/>
    </xf>
    <xf numFmtId="0" fontId="3" fillId="0" borderId="0" xfId="0" applyFont="1" applyFill="1" applyAlignment="1">
      <alignment horizontal="right"/>
    </xf>
    <xf numFmtId="176" fontId="4" fillId="0" borderId="0" xfId="15" applyNumberFormat="1" applyFont="1" applyFill="1" applyBorder="1" applyAlignment="1">
      <alignment wrapText="1"/>
    </xf>
    <xf numFmtId="176" fontId="4" fillId="0" borderId="0" xfId="15" applyNumberFormat="1" applyFont="1" applyFill="1" applyBorder="1" applyAlignment="1">
      <alignment/>
    </xf>
    <xf numFmtId="176" fontId="4" fillId="0" borderId="0" xfId="15" applyNumberFormat="1" applyFont="1" applyFill="1" applyAlignment="1">
      <alignment horizontal="center" wrapText="1"/>
    </xf>
    <xf numFmtId="176" fontId="4" fillId="0" borderId="0" xfId="15" applyNumberFormat="1" applyFont="1" applyFill="1" applyBorder="1" applyAlignment="1">
      <alignment horizontal="center" wrapText="1"/>
    </xf>
    <xf numFmtId="176" fontId="4" fillId="0" borderId="0" xfId="15" applyNumberFormat="1" applyFont="1" applyFill="1" applyBorder="1" applyAlignment="1">
      <alignment horizontal="center"/>
    </xf>
    <xf numFmtId="176" fontId="4" fillId="0" borderId="10" xfId="15" applyNumberFormat="1" applyFont="1" applyFill="1" applyBorder="1" applyAlignment="1">
      <alignment wrapText="1"/>
    </xf>
    <xf numFmtId="0" fontId="4" fillId="0" borderId="0" xfId="0" applyFont="1" applyFill="1" applyBorder="1" applyAlignment="1">
      <alignment wrapText="1"/>
    </xf>
    <xf numFmtId="0" fontId="9" fillId="0" borderId="6" xfId="0" applyFont="1" applyFill="1" applyBorder="1" applyAlignment="1">
      <alignment horizontal="center" vertical="center" wrapText="1"/>
    </xf>
    <xf numFmtId="176" fontId="4" fillId="0" borderId="7" xfId="15" applyNumberFormat="1" applyFont="1" applyFill="1" applyBorder="1" applyAlignment="1">
      <alignment horizontal="center" vertical="top" wrapText="1"/>
    </xf>
    <xf numFmtId="0" fontId="3" fillId="0" borderId="0" xfId="0" applyFont="1" applyFill="1" applyAlignment="1">
      <alignment horizontal="justify" vertical="top" wrapText="1"/>
    </xf>
    <xf numFmtId="176" fontId="4" fillId="0" borderId="2" xfId="15" applyNumberFormat="1" applyFont="1" applyFill="1" applyBorder="1" applyAlignment="1">
      <alignment horizontal="left"/>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0" fillId="0" borderId="0" xfId="0" applyFont="1" applyFill="1" applyAlignment="1">
      <alignment horizontal="justify" vertical="center"/>
    </xf>
    <xf numFmtId="0" fontId="8" fillId="0" borderId="0" xfId="0" applyFont="1" applyFill="1" applyAlignment="1">
      <alignment/>
    </xf>
    <xf numFmtId="0" fontId="4" fillId="0" borderId="7" xfId="23" applyFont="1" applyFill="1" applyBorder="1" applyAlignment="1">
      <alignment vertical="center" wrapText="1"/>
      <protection/>
    </xf>
    <xf numFmtId="0" fontId="3" fillId="0" borderId="7" xfId="23"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0" fontId="4" fillId="0" borderId="4" xfId="23" applyFont="1" applyFill="1" applyBorder="1" applyAlignment="1">
      <alignment horizontal="justify" vertical="center"/>
      <protection/>
    </xf>
    <xf numFmtId="41" fontId="4" fillId="0" borderId="0"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176" fontId="3" fillId="0" borderId="10" xfId="15" applyNumberFormat="1" applyFont="1" applyFill="1" applyBorder="1" applyAlignment="1">
      <alignment vertical="center"/>
    </xf>
    <xf numFmtId="41" fontId="4" fillId="0" borderId="0" xfId="0" applyNumberFormat="1" applyFont="1" applyFill="1" applyAlignment="1">
      <alignment horizontal="center" vertical="center"/>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2" xfId="0" applyNumberFormat="1" applyFont="1" applyFill="1" applyBorder="1" applyAlignment="1">
      <alignment/>
    </xf>
    <xf numFmtId="0" fontId="4" fillId="0" borderId="0" xfId="0" applyFont="1" applyFill="1" applyAlignment="1">
      <alignment horizontal="justify" vertical="center" wrapText="1"/>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41" fontId="8" fillId="0" borderId="0" xfId="0" applyNumberFormat="1" applyFont="1" applyFill="1" applyAlignment="1">
      <alignment vertical="center"/>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0" fontId="4" fillId="0" borderId="9" xfId="0" applyFont="1" applyFill="1" applyBorder="1" applyAlignment="1">
      <alignment/>
    </xf>
    <xf numFmtId="0" fontId="3" fillId="0" borderId="0" xfId="0" applyFont="1" applyFill="1" applyAlignment="1" quotePrefix="1">
      <alignment horizontal="left" vertical="top" wrapText="1"/>
    </xf>
    <xf numFmtId="41" fontId="4" fillId="0" borderId="4" xfId="0" applyNumberFormat="1" applyFont="1" applyFill="1" applyBorder="1" applyAlignment="1">
      <alignment/>
    </xf>
    <xf numFmtId="41" fontId="3" fillId="0" borderId="4" xfId="0" applyNumberFormat="1" applyFont="1" applyFill="1" applyBorder="1" applyAlignment="1">
      <alignment/>
    </xf>
    <xf numFmtId="0" fontId="5" fillId="0" borderId="0" xfId="0" applyFont="1" applyFill="1" applyAlignment="1">
      <alignment horizontal="left" wrapText="1"/>
    </xf>
    <xf numFmtId="0" fontId="4" fillId="0" borderId="0" xfId="0" applyFont="1" applyFill="1" applyBorder="1" applyAlignment="1">
      <alignment/>
    </xf>
    <xf numFmtId="176" fontId="4" fillId="0" borderId="10" xfId="15" applyNumberFormat="1" applyFont="1" applyFill="1" applyBorder="1" applyAlignment="1">
      <alignment vertical="top"/>
    </xf>
    <xf numFmtId="176" fontId="4" fillId="0" borderId="11" xfId="15" applyNumberFormat="1" applyFont="1" applyFill="1" applyBorder="1" applyAlignment="1">
      <alignment wrapText="1"/>
    </xf>
    <xf numFmtId="176" fontId="4" fillId="0" borderId="11" xfId="15" applyNumberFormat="1" applyFont="1" applyFill="1" applyBorder="1" applyAlignment="1">
      <alignment horizontal="center" wrapText="1"/>
    </xf>
    <xf numFmtId="41" fontId="4" fillId="0" borderId="9" xfId="0" applyNumberFormat="1" applyFont="1" applyFill="1" applyBorder="1" applyAlignment="1">
      <alignment horizontal="right" vertical="center"/>
    </xf>
    <xf numFmtId="41" fontId="4" fillId="0" borderId="12" xfId="0" applyNumberFormat="1" applyFont="1" applyFill="1" applyBorder="1" applyAlignment="1">
      <alignment vertical="center"/>
    </xf>
    <xf numFmtId="176" fontId="4" fillId="0" borderId="7" xfId="15" applyNumberFormat="1" applyFont="1" applyFill="1" applyBorder="1" applyAlignment="1">
      <alignment horizontal="center"/>
    </xf>
    <xf numFmtId="0" fontId="4" fillId="0" borderId="0" xfId="0" applyFont="1" applyFill="1" applyAlignment="1">
      <alignment horizontal="justify" vertical="justify" wrapText="1"/>
    </xf>
    <xf numFmtId="0" fontId="10" fillId="0" borderId="0" xfId="0" applyFont="1" applyFill="1" applyAlignment="1">
      <alignment/>
    </xf>
    <xf numFmtId="0" fontId="4" fillId="0" borderId="0" xfId="0" applyFont="1" applyFill="1" applyAlignment="1" applyProtection="1">
      <alignment horizontal="justify" vertical="justify" wrapText="1"/>
      <protection/>
    </xf>
    <xf numFmtId="41" fontId="12" fillId="0" borderId="1" xfId="23" applyNumberFormat="1" applyFont="1" applyFill="1" applyBorder="1" applyAlignment="1">
      <alignment horizontal="center" vertical="center"/>
      <protection/>
    </xf>
    <xf numFmtId="41" fontId="12" fillId="0" borderId="7" xfId="23" applyNumberFormat="1" applyFont="1" applyFill="1" applyBorder="1" applyAlignment="1">
      <alignment horizontal="center" vertical="center"/>
      <protection/>
    </xf>
    <xf numFmtId="41" fontId="12" fillId="0" borderId="15" xfId="23" applyNumberFormat="1" applyFont="1" applyFill="1" applyBorder="1" applyAlignment="1">
      <alignment horizontal="center" vertical="center"/>
      <protection/>
    </xf>
    <xf numFmtId="41" fontId="4" fillId="0" borderId="5" xfId="23" applyNumberFormat="1" applyFont="1" applyFill="1" applyBorder="1" applyAlignment="1">
      <alignment vertical="center"/>
      <protection/>
    </xf>
    <xf numFmtId="41" fontId="4" fillId="0" borderId="1" xfId="23" applyNumberFormat="1" applyFont="1" applyFill="1" applyBorder="1" applyAlignment="1">
      <alignment horizontal="center" vertical="center"/>
      <protection/>
    </xf>
    <xf numFmtId="41" fontId="4" fillId="0" borderId="15" xfId="23" applyNumberFormat="1" applyFont="1" applyFill="1" applyBorder="1" applyAlignment="1">
      <alignment vertical="center"/>
      <protection/>
    </xf>
    <xf numFmtId="41" fontId="3" fillId="0" borderId="4" xfId="23" applyNumberFormat="1" applyFont="1" applyFill="1" applyBorder="1" applyAlignment="1">
      <alignment vertical="center"/>
      <protection/>
    </xf>
    <xf numFmtId="41" fontId="3" fillId="0" borderId="7" xfId="23" applyNumberFormat="1" applyFont="1" applyFill="1" applyBorder="1" applyAlignment="1">
      <alignment vertical="center"/>
      <protection/>
    </xf>
    <xf numFmtId="41" fontId="3" fillId="0" borderId="0" xfId="23" applyNumberFormat="1" applyFont="1" applyFill="1" applyBorder="1" applyAlignment="1">
      <alignment vertical="center"/>
      <protection/>
    </xf>
    <xf numFmtId="41" fontId="4" fillId="0" borderId="4" xfId="23" applyNumberFormat="1" applyFont="1" applyFill="1" applyBorder="1" applyAlignment="1">
      <alignment vertical="center"/>
      <protection/>
    </xf>
    <xf numFmtId="41" fontId="4" fillId="0" borderId="7" xfId="23" applyNumberFormat="1" applyFont="1" applyFill="1" applyBorder="1" applyAlignment="1">
      <alignment horizontal="center" vertical="center"/>
      <protection/>
    </xf>
    <xf numFmtId="41" fontId="4" fillId="0" borderId="14" xfId="23" applyNumberFormat="1" applyFont="1" applyFill="1" applyBorder="1" applyAlignment="1">
      <alignment vertical="center"/>
      <protection/>
    </xf>
    <xf numFmtId="41" fontId="4" fillId="0" borderId="7" xfId="0" applyNumberFormat="1" applyFont="1" applyFill="1" applyBorder="1" applyAlignment="1">
      <alignment/>
    </xf>
    <xf numFmtId="41" fontId="4" fillId="0" borderId="1" xfId="0" applyNumberFormat="1" applyFont="1" applyFill="1" applyBorder="1" applyAlignment="1">
      <alignment/>
    </xf>
    <xf numFmtId="41" fontId="3" fillId="0" borderId="17" xfId="23" applyNumberFormat="1" applyFont="1" applyFill="1" applyBorder="1" applyAlignment="1">
      <alignment vertical="center"/>
      <protection/>
    </xf>
    <xf numFmtId="41" fontId="3" fillId="0" borderId="14" xfId="23" applyNumberFormat="1" applyFont="1" applyFill="1" applyBorder="1" applyAlignment="1">
      <alignment vertical="center"/>
      <protection/>
    </xf>
    <xf numFmtId="178" fontId="3" fillId="0" borderId="4" xfId="23" applyNumberFormat="1" applyFont="1" applyFill="1" applyBorder="1" applyAlignment="1">
      <alignment vertical="center"/>
      <protection/>
    </xf>
    <xf numFmtId="178" fontId="3" fillId="0" borderId="14" xfId="23" applyNumberFormat="1" applyFont="1" applyFill="1" applyBorder="1" applyAlignment="1">
      <alignment vertical="center"/>
      <protection/>
    </xf>
    <xf numFmtId="178" fontId="3" fillId="0" borderId="7" xfId="23" applyNumberFormat="1" applyFont="1" applyFill="1" applyBorder="1" applyAlignment="1">
      <alignment vertical="center"/>
      <protection/>
    </xf>
    <xf numFmtId="43" fontId="3" fillId="0" borderId="7" xfId="15" applyFont="1" applyFill="1" applyBorder="1" applyAlignment="1">
      <alignment horizontal="center" vertical="center"/>
    </xf>
    <xf numFmtId="178" fontId="3" fillId="0" borderId="1" xfId="23" applyNumberFormat="1" applyFont="1" applyFill="1" applyBorder="1" applyAlignment="1">
      <alignment horizontal="right" vertical="center"/>
      <protection/>
    </xf>
    <xf numFmtId="41" fontId="4" fillId="0" borderId="4" xfId="23" applyNumberFormat="1" applyFont="1" applyFill="1" applyBorder="1" applyAlignment="1">
      <alignment horizontal="right" vertical="center"/>
      <protection/>
    </xf>
    <xf numFmtId="0" fontId="13" fillId="0" borderId="0" xfId="0" applyFont="1" applyFill="1" applyAlignment="1">
      <alignment/>
    </xf>
    <xf numFmtId="176" fontId="4" fillId="0" borderId="5" xfId="15" applyNumberFormat="1" applyFont="1" applyFill="1" applyBorder="1" applyAlignment="1">
      <alignment horizontal="left"/>
    </xf>
    <xf numFmtId="176" fontId="4" fillId="0" borderId="5" xfId="15" applyNumberFormat="1" applyFont="1" applyFill="1" applyBorder="1" applyAlignment="1">
      <alignment horizontal="center"/>
    </xf>
    <xf numFmtId="176" fontId="4" fillId="0" borderId="1" xfId="15" applyNumberFormat="1" applyFont="1" applyFill="1" applyBorder="1" applyAlignment="1">
      <alignment horizontal="center"/>
    </xf>
    <xf numFmtId="49" fontId="12" fillId="0" borderId="6" xfId="23" applyNumberFormat="1" applyFont="1" applyFill="1" applyBorder="1" applyAlignment="1">
      <alignment horizontal="center" vertical="center"/>
      <protection/>
    </xf>
    <xf numFmtId="49" fontId="12" fillId="0" borderId="13" xfId="23" applyNumberFormat="1" applyFont="1" applyFill="1" applyBorder="1" applyAlignment="1">
      <alignment horizontal="center" vertical="center"/>
      <protection/>
    </xf>
    <xf numFmtId="49" fontId="12" fillId="0" borderId="7" xfId="23" applyNumberFormat="1" applyFont="1" applyFill="1" applyBorder="1" applyAlignment="1">
      <alignment horizontal="center" vertical="center"/>
      <protection/>
    </xf>
    <xf numFmtId="49" fontId="12" fillId="0" borderId="14" xfId="23" applyNumberFormat="1" applyFont="1" applyFill="1" applyBorder="1" applyAlignment="1">
      <alignment horizontal="center" vertical="center"/>
      <protection/>
    </xf>
    <xf numFmtId="14" fontId="12" fillId="0" borderId="7" xfId="23" applyNumberFormat="1" applyFont="1" applyFill="1" applyBorder="1" applyAlignment="1">
      <alignment horizontal="center" vertical="center"/>
      <protection/>
    </xf>
    <xf numFmtId="0" fontId="4" fillId="0" borderId="0" xfId="0" applyFont="1" applyFill="1" applyAlignment="1" applyProtection="1">
      <alignment horizontal="justify" vertical="center"/>
      <protection locked="0"/>
    </xf>
    <xf numFmtId="41" fontId="4" fillId="0" borderId="3" xfId="23" applyNumberFormat="1" applyFont="1" applyFill="1" applyBorder="1" applyAlignment="1">
      <alignment vertical="center"/>
      <protection/>
    </xf>
    <xf numFmtId="41" fontId="4" fillId="0" borderId="6" xfId="23" applyNumberFormat="1" applyFont="1" applyFill="1" applyBorder="1" applyAlignment="1">
      <alignment horizontal="center" vertical="center"/>
      <protection/>
    </xf>
    <xf numFmtId="41" fontId="3" fillId="0" borderId="6" xfId="23" applyNumberFormat="1" applyFont="1" applyFill="1" applyBorder="1" applyAlignment="1">
      <alignment vertical="center"/>
      <protection/>
    </xf>
    <xf numFmtId="41" fontId="4" fillId="0" borderId="7" xfId="23" applyNumberFormat="1" applyFont="1" applyFill="1" applyBorder="1" applyAlignment="1">
      <alignment vertical="center"/>
      <protection/>
    </xf>
    <xf numFmtId="41" fontId="3" fillId="0" borderId="18" xfId="23" applyNumberFormat="1" applyFont="1" applyFill="1" applyBorder="1" applyAlignment="1">
      <alignment vertical="center"/>
      <protection/>
    </xf>
    <xf numFmtId="41" fontId="3" fillId="0" borderId="19" xfId="23" applyNumberFormat="1" applyFont="1" applyFill="1" applyBorder="1" applyAlignment="1">
      <alignment vertical="center"/>
      <protection/>
    </xf>
    <xf numFmtId="41" fontId="4" fillId="0" borderId="0" xfId="23" applyNumberFormat="1" applyFont="1" applyFill="1" applyAlignment="1">
      <alignment vertical="center"/>
      <protection/>
    </xf>
    <xf numFmtId="0" fontId="4" fillId="0" borderId="0" xfId="0" applyFont="1" applyFill="1" applyBorder="1" applyAlignment="1" quotePrefix="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right"/>
    </xf>
    <xf numFmtId="43" fontId="3" fillId="0" borderId="0" xfId="15" applyNumberFormat="1" applyFont="1" applyFill="1" applyBorder="1" applyAlignment="1">
      <alignment vertical="center"/>
    </xf>
    <xf numFmtId="176" fontId="4" fillId="0" borderId="8" xfId="15" applyNumberFormat="1" applyFont="1" applyFill="1" applyBorder="1" applyAlignment="1">
      <alignment horizontal="left" wrapText="1"/>
    </xf>
    <xf numFmtId="176" fontId="4" fillId="0" borderId="2" xfId="15" applyNumberFormat="1" applyFont="1" applyFill="1" applyBorder="1" applyAlignment="1">
      <alignment horizontal="left" wrapText="1"/>
    </xf>
    <xf numFmtId="0" fontId="4" fillId="0" borderId="0" xfId="0" applyFont="1" applyFill="1" applyAlignment="1" applyProtection="1">
      <alignment horizontal="justify" vertical="justify" wrapText="1"/>
      <protection locked="0"/>
    </xf>
    <xf numFmtId="0" fontId="4" fillId="0" borderId="0" xfId="0" applyFont="1" applyFill="1" applyAlignment="1" applyProtection="1">
      <alignment vertical="justify" wrapText="1"/>
      <protection locked="0"/>
    </xf>
    <xf numFmtId="0" fontId="3" fillId="0" borderId="0" xfId="0" applyFont="1" applyFill="1" applyAlignment="1">
      <alignment vertical="center"/>
    </xf>
    <xf numFmtId="176" fontId="4" fillId="0" borderId="10" xfId="15" applyNumberFormat="1" applyFont="1" applyFill="1" applyBorder="1" applyAlignment="1">
      <alignment/>
    </xf>
    <xf numFmtId="176" fontId="4" fillId="0" borderId="10" xfId="15" applyNumberFormat="1" applyFont="1" applyFill="1" applyBorder="1" applyAlignment="1">
      <alignment horizontal="center"/>
    </xf>
    <xf numFmtId="41" fontId="4" fillId="0" borderId="0" xfId="15" applyNumberFormat="1" applyFont="1" applyFill="1" applyAlignment="1">
      <alignment/>
    </xf>
    <xf numFmtId="176" fontId="4" fillId="0" borderId="10" xfId="15" applyNumberFormat="1" applyFont="1" applyFill="1" applyBorder="1" applyAlignment="1">
      <alignment horizontal="left" vertical="top"/>
    </xf>
    <xf numFmtId="176" fontId="4" fillId="0" borderId="10" xfId="15" applyNumberFormat="1" applyFont="1" applyFill="1" applyBorder="1" applyAlignment="1">
      <alignment horizontal="center" vertical="top"/>
    </xf>
    <xf numFmtId="176" fontId="4" fillId="0" borderId="0" xfId="15" applyNumberFormat="1" applyFont="1" applyFill="1" applyBorder="1" applyAlignment="1">
      <alignment horizontal="center" vertical="top"/>
    </xf>
    <xf numFmtId="41" fontId="4" fillId="0" borderId="2" xfId="0" applyNumberFormat="1" applyFont="1" applyFill="1" applyBorder="1" applyAlignment="1">
      <alignment vertical="top" wrapText="1"/>
    </xf>
    <xf numFmtId="177" fontId="4" fillId="0" borderId="2" xfId="0" applyNumberFormat="1" applyFont="1" applyFill="1" applyBorder="1" applyAlignment="1">
      <alignment horizontal="center" vertical="top" wrapText="1"/>
    </xf>
    <xf numFmtId="0" fontId="0" fillId="0" borderId="0" xfId="0" applyFont="1" applyFill="1" applyAlignment="1">
      <alignment horizontal="justify" wrapText="1"/>
    </xf>
    <xf numFmtId="41" fontId="4" fillId="0" borderId="1" xfId="23" applyNumberFormat="1" applyFont="1" applyFill="1" applyBorder="1" applyAlignment="1">
      <alignment horizontal="right" vertical="center"/>
      <protection/>
    </xf>
    <xf numFmtId="41" fontId="3" fillId="0" borderId="17" xfId="23" applyNumberFormat="1" applyFont="1" applyFill="1" applyBorder="1" applyAlignment="1">
      <alignment horizontal="center" vertical="center"/>
      <protection/>
    </xf>
    <xf numFmtId="14" fontId="3" fillId="0" borderId="0" xfId="0" applyNumberFormat="1" applyFont="1" applyFill="1" applyBorder="1" applyAlignment="1">
      <alignment horizontal="center" vertical="center"/>
    </xf>
    <xf numFmtId="49" fontId="4" fillId="0" borderId="0" xfId="0" applyNumberFormat="1" applyFont="1" applyBorder="1" applyAlignment="1">
      <alignment/>
    </xf>
    <xf numFmtId="0" fontId="4" fillId="0" borderId="0" xfId="0" applyFont="1" applyFill="1" applyAlignment="1" quotePrefix="1">
      <alignment horizontal="left"/>
    </xf>
    <xf numFmtId="41" fontId="4" fillId="0" borderId="9" xfId="0" applyNumberFormat="1" applyFont="1" applyFill="1" applyBorder="1" applyAlignment="1">
      <alignment horizontal="center" vertical="center"/>
    </xf>
    <xf numFmtId="0" fontId="3" fillId="0" borderId="0" xfId="22" applyFont="1" applyFill="1" applyAlignment="1">
      <alignment horizontal="center" vertical="top"/>
      <protection/>
    </xf>
    <xf numFmtId="0" fontId="7" fillId="0" borderId="0" xfId="0" applyFont="1" applyFill="1" applyAlignment="1">
      <alignment horizontal="center"/>
    </xf>
    <xf numFmtId="176" fontId="4" fillId="0" borderId="20" xfId="15" applyNumberFormat="1" applyFont="1" applyFill="1" applyBorder="1" applyAlignment="1">
      <alignment horizontal="center"/>
    </xf>
    <xf numFmtId="176" fontId="4" fillId="0" borderId="20" xfId="15" applyNumberFormat="1" applyFont="1" applyFill="1" applyBorder="1" applyAlignment="1">
      <alignment vertical="top"/>
    </xf>
    <xf numFmtId="41" fontId="4" fillId="0" borderId="0" xfId="0" applyNumberFormat="1" applyFont="1" applyFill="1" applyBorder="1" applyAlignment="1">
      <alignment horizontal="right" vertical="center"/>
    </xf>
    <xf numFmtId="41" fontId="4" fillId="0" borderId="0" xfId="15" applyNumberFormat="1" applyFont="1" applyFill="1" applyAlignment="1">
      <alignment horizontal="center"/>
    </xf>
    <xf numFmtId="41" fontId="4" fillId="0" borderId="0" xfId="0" applyNumberFormat="1" applyFont="1" applyFill="1" applyAlignment="1">
      <alignment horizontal="center"/>
    </xf>
    <xf numFmtId="41" fontId="4" fillId="0" borderId="9" xfId="0" applyNumberFormat="1" applyFont="1" applyFill="1" applyBorder="1" applyAlignment="1">
      <alignment horizontal="center"/>
    </xf>
    <xf numFmtId="41" fontId="4" fillId="0" borderId="20" xfId="0" applyNumberFormat="1" applyFont="1" applyFill="1" applyBorder="1" applyAlignment="1">
      <alignment horizontal="center"/>
    </xf>
    <xf numFmtId="41" fontId="4" fillId="0" borderId="0" xfId="15" applyNumberFormat="1" applyFont="1" applyFill="1" applyBorder="1" applyAlignment="1">
      <alignment horizontal="center" vertical="center"/>
    </xf>
    <xf numFmtId="41" fontId="4" fillId="0" borderId="0" xfId="0" applyNumberFormat="1" applyFont="1" applyFill="1" applyBorder="1" applyAlignment="1">
      <alignment horizontal="center"/>
    </xf>
    <xf numFmtId="41" fontId="4" fillId="0" borderId="0" xfId="15" applyNumberFormat="1" applyFont="1" applyFill="1" applyBorder="1" applyAlignment="1">
      <alignment horizontal="center"/>
    </xf>
    <xf numFmtId="41" fontId="4" fillId="0" borderId="0" xfId="15" applyNumberFormat="1" applyFont="1" applyFill="1" applyAlignment="1">
      <alignment/>
    </xf>
    <xf numFmtId="41" fontId="4" fillId="0" borderId="10" xfId="0" applyNumberFormat="1" applyFont="1" applyFill="1" applyBorder="1" applyAlignment="1">
      <alignment horizontal="center"/>
    </xf>
    <xf numFmtId="41" fontId="4" fillId="0" borderId="9" xfId="0" applyNumberFormat="1" applyFont="1" applyFill="1" applyBorder="1" applyAlignment="1">
      <alignment/>
    </xf>
    <xf numFmtId="176" fontId="4" fillId="0" borderId="20" xfId="15" applyNumberFormat="1" applyFont="1" applyFill="1" applyBorder="1" applyAlignment="1">
      <alignment horizontal="center" wrapText="1"/>
    </xf>
    <xf numFmtId="0" fontId="3" fillId="0" borderId="0" xfId="0" applyFont="1" applyFill="1" applyAlignment="1">
      <alignment vertical="top"/>
    </xf>
    <xf numFmtId="0" fontId="4" fillId="0" borderId="0" xfId="0" applyFont="1" applyFill="1" applyAlignment="1" applyProtection="1">
      <alignment horizontal="center" vertical="justify" wrapText="1"/>
      <protection/>
    </xf>
    <xf numFmtId="176" fontId="4" fillId="0" borderId="0" xfId="15" applyNumberFormat="1" applyFont="1" applyFill="1" applyBorder="1" applyAlignment="1">
      <alignment horizontal="left" wrapText="1"/>
    </xf>
    <xf numFmtId="43" fontId="4" fillId="0" borderId="5" xfId="15" applyNumberFormat="1" applyFont="1" applyFill="1" applyBorder="1" applyAlignment="1">
      <alignment horizontal="center"/>
    </xf>
    <xf numFmtId="43" fontId="4" fillId="0" borderId="1" xfId="15" applyNumberFormat="1" applyFont="1" applyFill="1" applyBorder="1" applyAlignment="1">
      <alignment horizontal="center"/>
    </xf>
    <xf numFmtId="37" fontId="4" fillId="0" borderId="15" xfId="0" applyNumberFormat="1" applyFont="1" applyFill="1" applyBorder="1" applyAlignment="1">
      <alignment horizontal="center" vertical="center"/>
    </xf>
    <xf numFmtId="176" fontId="4" fillId="0" borderId="3" xfId="17" applyNumberFormat="1" applyFont="1" applyBorder="1" applyAlignment="1">
      <alignment horizontal="center" vertical="center" wrapText="1"/>
    </xf>
    <xf numFmtId="176" fontId="4" fillId="0" borderId="12" xfId="17" applyNumberFormat="1" applyFont="1" applyBorder="1" applyAlignment="1">
      <alignment horizontal="center" vertical="center" wrapText="1"/>
    </xf>
    <xf numFmtId="176" fontId="4" fillId="0" borderId="13" xfId="17" applyNumberFormat="1" applyFont="1" applyBorder="1" applyAlignment="1">
      <alignment horizontal="center" vertical="center" wrapText="1"/>
    </xf>
    <xf numFmtId="176" fontId="4" fillId="0" borderId="5" xfId="17" applyNumberFormat="1" applyFont="1" applyBorder="1" applyAlignment="1">
      <alignment horizontal="center" vertical="center" wrapText="1"/>
    </xf>
    <xf numFmtId="176" fontId="4" fillId="0" borderId="9" xfId="17" applyNumberFormat="1" applyFont="1" applyBorder="1" applyAlignment="1">
      <alignment horizontal="center" vertical="center" wrapText="1"/>
    </xf>
    <xf numFmtId="176" fontId="4" fillId="0" borderId="15" xfId="17" applyNumberFormat="1" applyFont="1" applyBorder="1" applyAlignment="1">
      <alignment horizontal="center" vertical="center" wrapText="1"/>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ill="1" applyAlignment="1">
      <alignment horizontal="justify" wrapText="1"/>
    </xf>
    <xf numFmtId="0" fontId="4" fillId="0" borderId="0" xfId="22" applyFont="1" applyFill="1" applyAlignment="1">
      <alignment horizontal="justify" vertical="top" wrapText="1"/>
      <protection/>
    </xf>
    <xf numFmtId="0" fontId="0" fillId="0" borderId="0" xfId="0" applyAlignment="1">
      <alignment horizontal="justify" vertical="top"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37" fontId="4" fillId="0" borderId="3" xfId="0" applyNumberFormat="1" applyFont="1" applyFill="1" applyBorder="1" applyAlignment="1">
      <alignment horizontal="center" vertical="center"/>
    </xf>
    <xf numFmtId="37" fontId="4" fillId="0" borderId="12" xfId="0" applyNumberFormat="1" applyFont="1" applyFill="1" applyBorder="1" applyAlignment="1">
      <alignment horizontal="center" vertical="center"/>
    </xf>
    <xf numFmtId="37" fontId="4" fillId="0" borderId="13" xfId="0" applyNumberFormat="1" applyFont="1" applyFill="1" applyBorder="1" applyAlignment="1">
      <alignment horizontal="center" vertical="center"/>
    </xf>
    <xf numFmtId="37" fontId="4" fillId="0" borderId="5" xfId="0" applyNumberFormat="1" applyFont="1" applyFill="1" applyBorder="1" applyAlignment="1">
      <alignment horizontal="center" vertical="center"/>
    </xf>
    <xf numFmtId="37" fontId="4" fillId="0" borderId="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ont="1" applyFill="1" applyAlignment="1">
      <alignment horizontal="justify" vertical="center" wrapText="1"/>
    </xf>
    <xf numFmtId="49" fontId="3" fillId="0" borderId="8" xfId="23" applyNumberFormat="1" applyFont="1" applyFill="1" applyBorder="1" applyAlignment="1">
      <alignment horizontal="center" vertical="center"/>
      <protection/>
    </xf>
    <xf numFmtId="49" fontId="3" fillId="0" borderId="16" xfId="23" applyNumberFormat="1" applyFont="1" applyFill="1" applyBorder="1" applyAlignment="1">
      <alignment horizontal="center" vertical="center"/>
      <protection/>
    </xf>
    <xf numFmtId="176" fontId="4" fillId="0" borderId="0" xfId="0" applyNumberFormat="1" applyFont="1" applyFill="1" applyAlignment="1" quotePrefix="1">
      <alignment horizontal="center" vertical="top" wrapText="1"/>
    </xf>
    <xf numFmtId="176" fontId="3" fillId="0" borderId="0" xfId="0" applyNumberFormat="1" applyFont="1" applyFill="1" applyAlignment="1">
      <alignment horizontal="center" vertical="center"/>
    </xf>
    <xf numFmtId="0" fontId="3" fillId="0" borderId="0" xfId="0" applyFont="1" applyFill="1" applyAlignment="1">
      <alignment horizontal="center" vertical="top" wrapText="1"/>
    </xf>
    <xf numFmtId="0" fontId="4" fillId="0" borderId="0" xfId="23" applyFont="1" applyFill="1" applyAlignment="1">
      <alignment horizontal="center" vertical="top"/>
      <protection/>
    </xf>
    <xf numFmtId="0" fontId="3" fillId="0" borderId="0" xfId="23" applyFont="1" applyFill="1" applyAlignment="1">
      <alignment horizontal="center" vertical="center"/>
      <protection/>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3" fontId="4" fillId="0" borderId="0" xfId="0" applyNumberFormat="1" applyFont="1" applyFill="1" applyAlignment="1" applyProtection="1">
      <alignment horizontal="center" vertical="justify" wrapText="1"/>
      <protection/>
    </xf>
    <xf numFmtId="0" fontId="4" fillId="0" borderId="0" xfId="0" applyFont="1" applyFill="1" applyAlignment="1" applyProtection="1">
      <alignment horizontal="center" vertical="justify" wrapText="1"/>
      <protection/>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3" fillId="0" borderId="0" xfId="0" applyFont="1" applyFill="1" applyAlignment="1">
      <alignment horizontal="left" vertical="top"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41" fontId="4" fillId="0" borderId="11" xfId="0" applyNumberFormat="1" applyFont="1" applyFill="1" applyBorder="1" applyAlignment="1">
      <alignment horizontal="left" vertical="top" wrapText="1" indent="1"/>
    </xf>
    <xf numFmtId="0" fontId="4" fillId="0" borderId="16" xfId="0" applyFont="1" applyFill="1" applyBorder="1" applyAlignment="1">
      <alignment/>
    </xf>
    <xf numFmtId="0" fontId="4" fillId="0" borderId="0" xfId="0" applyFont="1" applyFill="1" applyAlignment="1">
      <alignment vertical="center" wrapText="1"/>
    </xf>
    <xf numFmtId="0" fontId="4" fillId="0" borderId="8" xfId="0" applyFont="1" applyFill="1" applyBorder="1" applyAlignment="1">
      <alignment horizontal="justify" vertical="justify" wrapText="1"/>
    </xf>
    <xf numFmtId="0" fontId="4" fillId="0" borderId="11" xfId="0" applyFont="1" applyFill="1" applyBorder="1" applyAlignment="1">
      <alignment horizontal="justify" vertical="justify" wrapText="1"/>
    </xf>
    <xf numFmtId="0" fontId="4" fillId="0" borderId="16" xfId="0" applyFont="1" applyFill="1" applyBorder="1" applyAlignment="1">
      <alignment horizontal="justify" vertical="justify" wrapText="1"/>
    </xf>
    <xf numFmtId="0" fontId="4" fillId="0" borderId="0" xfId="0" applyFont="1" applyFill="1" applyAlignment="1">
      <alignment horizontal="justify" vertical="justify"/>
    </xf>
    <xf numFmtId="0" fontId="4" fillId="0" borderId="4" xfId="0" applyFont="1" applyFill="1" applyBorder="1" applyAlignment="1" quotePrefix="1">
      <alignment horizontal="justify" vertical="justify" wrapText="1"/>
    </xf>
    <xf numFmtId="0" fontId="4" fillId="0" borderId="0" xfId="0" applyFont="1" applyFill="1" applyBorder="1" applyAlignment="1" quotePrefix="1">
      <alignment horizontal="justify" vertical="justify" wrapText="1"/>
    </xf>
    <xf numFmtId="0" fontId="4" fillId="0" borderId="14" xfId="0" applyFont="1" applyFill="1" applyBorder="1" applyAlignment="1" quotePrefix="1">
      <alignment horizontal="justify" vertical="justify" wrapText="1"/>
    </xf>
    <xf numFmtId="0" fontId="4" fillId="0" borderId="0" xfId="0" applyFont="1" applyFill="1" applyBorder="1" applyAlignment="1">
      <alignment horizontal="left" vertical="center" wrapText="1"/>
    </xf>
    <xf numFmtId="41" fontId="4" fillId="0" borderId="9" xfId="0" applyNumberFormat="1" applyFont="1" applyFill="1" applyBorder="1" applyAlignment="1">
      <alignment horizontal="center" vertical="top" wrapText="1"/>
    </xf>
    <xf numFmtId="0" fontId="4" fillId="0" borderId="15" xfId="0" applyFont="1" applyFill="1" applyBorder="1" applyAlignment="1">
      <alignment/>
    </xf>
    <xf numFmtId="0" fontId="4" fillId="0" borderId="8" xfId="0" applyFont="1" applyFill="1" applyBorder="1" applyAlignment="1">
      <alignment horizontal="justify" vertical="justify"/>
    </xf>
    <xf numFmtId="0" fontId="4" fillId="0" borderId="11" xfId="0" applyFont="1" applyFill="1" applyBorder="1" applyAlignment="1">
      <alignment horizontal="justify" vertical="justify"/>
    </xf>
    <xf numFmtId="0" fontId="4" fillId="0" borderId="16" xfId="0" applyFont="1" applyFill="1" applyBorder="1" applyAlignment="1">
      <alignment horizontal="justify" vertical="justify"/>
    </xf>
    <xf numFmtId="0" fontId="4" fillId="0" borderId="3" xfId="0" applyFont="1" applyFill="1" applyBorder="1" applyAlignment="1">
      <alignment horizontal="justify" vertical="justify" wrapText="1"/>
    </xf>
    <xf numFmtId="0" fontId="4" fillId="0" borderId="12" xfId="0" applyFont="1" applyFill="1" applyBorder="1" applyAlignment="1">
      <alignment horizontal="justify" vertical="justify" wrapText="1"/>
    </xf>
    <xf numFmtId="0" fontId="4" fillId="0" borderId="13" xfId="0" applyFont="1" applyFill="1" applyBorder="1" applyAlignment="1">
      <alignment horizontal="justify" vertical="justify" wrapText="1"/>
    </xf>
    <xf numFmtId="0" fontId="4" fillId="0" borderId="0" xfId="0" applyFont="1" applyFill="1" applyAlignment="1">
      <alignment horizontal="justify" wrapText="1"/>
    </xf>
    <xf numFmtId="41" fontId="3" fillId="0" borderId="3" xfId="0" applyNumberFormat="1" applyFont="1" applyFill="1" applyBorder="1" applyAlignment="1">
      <alignment horizontal="center" vertical="top" wrapText="1"/>
    </xf>
    <xf numFmtId="0" fontId="4" fillId="0" borderId="13" xfId="0" applyFont="1" applyFill="1" applyBorder="1" applyAlignment="1">
      <alignment wrapText="1"/>
    </xf>
    <xf numFmtId="41" fontId="4" fillId="0" borderId="8" xfId="0" applyNumberFormat="1" applyFont="1" applyFill="1" applyBorder="1" applyAlignment="1">
      <alignment vertical="top" wrapText="1"/>
    </xf>
    <xf numFmtId="0" fontId="4" fillId="0" borderId="16" xfId="0" applyFont="1" applyFill="1" applyBorder="1" applyAlignment="1">
      <alignment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justify" wrapText="1"/>
    </xf>
    <xf numFmtId="0" fontId="4" fillId="0" borderId="0" xfId="0" applyFont="1" applyFill="1" applyAlignment="1">
      <alignment horizontal="justify" vertical="justify" wrapText="1"/>
    </xf>
    <xf numFmtId="0" fontId="4" fillId="0" borderId="0" xfId="0" applyFont="1" applyFill="1" applyAlignment="1">
      <alignment/>
    </xf>
    <xf numFmtId="0" fontId="3" fillId="0" borderId="0" xfId="0" applyNumberFormat="1" applyFont="1" applyFill="1" applyAlignment="1">
      <alignment horizontal="left" vertical="top" wrapText="1"/>
    </xf>
    <xf numFmtId="0" fontId="5" fillId="0" borderId="0" xfId="0" applyFont="1" applyFill="1" applyAlignment="1">
      <alignment horizontal="left" wrapText="1"/>
    </xf>
    <xf numFmtId="0" fontId="3" fillId="0" borderId="0" xfId="0" applyFont="1" applyFill="1" applyBorder="1" applyAlignment="1">
      <alignment horizontal="left" vertical="top" wrapText="1"/>
    </xf>
    <xf numFmtId="41" fontId="4" fillId="0" borderId="0" xfId="0" applyNumberFormat="1" applyFont="1" applyFill="1" applyBorder="1" applyAlignment="1">
      <alignment horizontal="center" vertical="top" wrapText="1"/>
    </xf>
    <xf numFmtId="0" fontId="4" fillId="0" borderId="14" xfId="0" applyFont="1" applyFill="1" applyBorder="1" applyAlignment="1">
      <alignment/>
    </xf>
    <xf numFmtId="0" fontId="4" fillId="0" borderId="0" xfId="0" applyFont="1" applyFill="1" applyAlignment="1" applyProtection="1">
      <alignment horizontal="justify"/>
      <protection/>
    </xf>
    <xf numFmtId="0" fontId="4" fillId="0" borderId="0" xfId="0" applyFont="1" applyFill="1" applyAlignment="1">
      <alignment horizontal="left" vertical="top" wrapText="1"/>
    </xf>
    <xf numFmtId="0" fontId="4" fillId="0" borderId="0" xfId="0" applyNumberFormat="1" applyFont="1" applyFill="1" applyAlignment="1">
      <alignment horizontal="justify" vertical="top" wrapText="1"/>
    </xf>
    <xf numFmtId="0" fontId="4" fillId="0" borderId="0" xfId="0" applyFont="1" applyFill="1" applyAlignment="1">
      <alignment wrapText="1"/>
    </xf>
    <xf numFmtId="0" fontId="4" fillId="0" borderId="0" xfId="0" applyFont="1" applyFill="1" applyAlignment="1" applyProtection="1">
      <alignment horizontal="justify" vertical="justify" wrapText="1"/>
      <protection/>
    </xf>
    <xf numFmtId="0" fontId="4" fillId="0" borderId="0" xfId="0" applyFont="1" applyFill="1" applyAlignment="1" applyProtection="1">
      <alignment horizontal="justify" vertical="justify" wrapText="1"/>
      <protection locked="0"/>
    </xf>
    <xf numFmtId="0" fontId="4" fillId="0" borderId="0" xfId="0" applyFont="1" applyFill="1" applyBorder="1" applyAlignment="1">
      <alignment horizontal="justify" vertical="center" wrapText="1"/>
    </xf>
    <xf numFmtId="0" fontId="4" fillId="0" borderId="0" xfId="0" applyFont="1" applyFill="1" applyAlignment="1">
      <alignment vertical="top" wrapText="1"/>
    </xf>
    <xf numFmtId="0" fontId="3" fillId="0" borderId="0" xfId="0" applyFont="1" applyFill="1" applyAlignment="1">
      <alignment vertical="top" wrapText="1"/>
    </xf>
    <xf numFmtId="0" fontId="4" fillId="0" borderId="0" xfId="0" applyFont="1" applyFill="1" applyAlignment="1" applyProtection="1">
      <alignment horizontal="justify" wrapText="1"/>
      <protection/>
    </xf>
    <xf numFmtId="0" fontId="4" fillId="0" borderId="0" xfId="0" applyFont="1" applyFill="1" applyAlignment="1">
      <alignment vertical="justify" wrapText="1"/>
    </xf>
    <xf numFmtId="0" fontId="3" fillId="0" borderId="0" xfId="0" applyFont="1" applyFill="1" applyAlignment="1" applyProtection="1">
      <alignment vertical="justify" wrapText="1"/>
      <protection/>
    </xf>
    <xf numFmtId="0" fontId="4" fillId="0" borderId="0" xfId="0" applyFont="1" applyFill="1" applyAlignment="1" applyProtection="1">
      <alignment horizontal="justify" vertical="center"/>
      <protection locked="0"/>
    </xf>
    <xf numFmtId="0" fontId="4"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41" fontId="4" fillId="0" borderId="12" xfId="0" applyNumberFormat="1" applyFont="1" applyFill="1" applyBorder="1" applyAlignment="1">
      <alignment horizontal="center" vertical="top" wrapText="1"/>
    </xf>
    <xf numFmtId="0" fontId="4" fillId="0" borderId="13" xfId="0" applyFont="1" applyFill="1" applyBorder="1" applyAlignment="1">
      <alignment/>
    </xf>
    <xf numFmtId="41" fontId="3" fillId="0" borderId="12"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9" xfId="0" applyNumberFormat="1" applyFont="1" applyFill="1" applyBorder="1" applyAlignment="1">
      <alignment horizontal="center" vertical="top" wrapText="1"/>
    </xf>
    <xf numFmtId="41" fontId="3" fillId="0" borderId="15" xfId="0" applyNumberFormat="1" applyFont="1" applyFill="1" applyBorder="1" applyAlignment="1">
      <alignment horizontal="center" vertical="top" wrapText="1"/>
    </xf>
    <xf numFmtId="0" fontId="4" fillId="0" borderId="16" xfId="0" applyFont="1" applyFill="1" applyBorder="1" applyAlignment="1">
      <alignment/>
    </xf>
  </cellXfs>
  <cellStyles count="11">
    <cellStyle name="Normal" xfId="0"/>
    <cellStyle name="Comma" xfId="15"/>
    <cellStyle name="Comma [0]" xfId="16"/>
    <cellStyle name="Comma_YSPconsol_31Dec2001" xfId="17"/>
    <cellStyle name="Currency" xfId="18"/>
    <cellStyle name="Currency [0]" xfId="19"/>
    <cellStyle name="Followed Hyperlink" xfId="20"/>
    <cellStyle name="Hyperlink" xfId="21"/>
    <cellStyle name="Normal_Cash Flow 1 Qtr 30 Sep 2002" xfId="22"/>
    <cellStyle name="Normal_KLSE2001-4th Qtr"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05050"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12</xdr:row>
      <xdr:rowOff>104775</xdr:rowOff>
    </xdr:from>
    <xdr:to>
      <xdr:col>12</xdr:col>
      <xdr:colOff>0</xdr:colOff>
      <xdr:row>12</xdr:row>
      <xdr:rowOff>104775</xdr:rowOff>
    </xdr:to>
    <xdr:sp>
      <xdr:nvSpPr>
        <xdr:cNvPr id="1" name="Line 1"/>
        <xdr:cNvSpPr>
          <a:spLocks/>
        </xdr:cNvSpPr>
      </xdr:nvSpPr>
      <xdr:spPr>
        <a:xfrm>
          <a:off x="7524750" y="2428875"/>
          <a:ext cx="24003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95250</xdr:rowOff>
    </xdr:from>
    <xdr:to>
      <xdr:col>7</xdr:col>
      <xdr:colOff>295275</xdr:colOff>
      <xdr:row>12</xdr:row>
      <xdr:rowOff>104775</xdr:rowOff>
    </xdr:to>
    <xdr:sp>
      <xdr:nvSpPr>
        <xdr:cNvPr id="2" name="Line 2"/>
        <xdr:cNvSpPr>
          <a:spLocks/>
        </xdr:cNvSpPr>
      </xdr:nvSpPr>
      <xdr:spPr>
        <a:xfrm flipV="1">
          <a:off x="4533900" y="2419350"/>
          <a:ext cx="22955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4781550" y="381000"/>
          <a:ext cx="1600200" cy="352425"/>
        </a:xfrm>
        <a:prstGeom prst="rect">
          <a:avLst/>
        </a:prstGeom>
        <a:noFill/>
        <a:ln w="9525" cmpd="sng">
          <a:noFill/>
        </a:ln>
      </xdr:spPr>
    </xdr:pic>
    <xdr:clientData/>
  </xdr:twoCellAnchor>
  <xdr:twoCellAnchor>
    <xdr:from>
      <xdr:col>9</xdr:col>
      <xdr:colOff>428625</xdr:colOff>
      <xdr:row>39</xdr:row>
      <xdr:rowOff>104775</xdr:rowOff>
    </xdr:from>
    <xdr:to>
      <xdr:col>11</xdr:col>
      <xdr:colOff>1047750</xdr:colOff>
      <xdr:row>39</xdr:row>
      <xdr:rowOff>104775</xdr:rowOff>
    </xdr:to>
    <xdr:sp>
      <xdr:nvSpPr>
        <xdr:cNvPr id="4" name="Line 8"/>
        <xdr:cNvSpPr>
          <a:spLocks/>
        </xdr:cNvSpPr>
      </xdr:nvSpPr>
      <xdr:spPr>
        <a:xfrm>
          <a:off x="8105775" y="7229475"/>
          <a:ext cx="17526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39</xdr:row>
      <xdr:rowOff>104775</xdr:rowOff>
    </xdr:from>
    <xdr:to>
      <xdr:col>5</xdr:col>
      <xdr:colOff>771525</xdr:colOff>
      <xdr:row>39</xdr:row>
      <xdr:rowOff>104775</xdr:rowOff>
    </xdr:to>
    <xdr:sp>
      <xdr:nvSpPr>
        <xdr:cNvPr id="5" name="Line 9"/>
        <xdr:cNvSpPr>
          <a:spLocks/>
        </xdr:cNvSpPr>
      </xdr:nvSpPr>
      <xdr:spPr>
        <a:xfrm flipV="1">
          <a:off x="4533900" y="7229475"/>
          <a:ext cx="1714500"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11</xdr:row>
      <xdr:rowOff>123825</xdr:rowOff>
    </xdr:from>
    <xdr:to>
      <xdr:col>13</xdr:col>
      <xdr:colOff>895350</xdr:colOff>
      <xdr:row>11</xdr:row>
      <xdr:rowOff>123825</xdr:rowOff>
    </xdr:to>
    <xdr:sp>
      <xdr:nvSpPr>
        <xdr:cNvPr id="6" name="Line 10"/>
        <xdr:cNvSpPr>
          <a:spLocks/>
        </xdr:cNvSpPr>
      </xdr:nvSpPr>
      <xdr:spPr>
        <a:xfrm>
          <a:off x="9315450" y="22479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3</xdr:col>
      <xdr:colOff>781050</xdr:colOff>
      <xdr:row>11</xdr:row>
      <xdr:rowOff>95250</xdr:rowOff>
    </xdr:to>
    <xdr:sp>
      <xdr:nvSpPr>
        <xdr:cNvPr id="7" name="Line 11"/>
        <xdr:cNvSpPr>
          <a:spLocks/>
        </xdr:cNvSpPr>
      </xdr:nvSpPr>
      <xdr:spPr>
        <a:xfrm flipH="1">
          <a:off x="3657600" y="221932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438150</xdr:colOff>
      <xdr:row>38</xdr:row>
      <xdr:rowOff>123825</xdr:rowOff>
    </xdr:from>
    <xdr:to>
      <xdr:col>13</xdr:col>
      <xdr:colOff>876300</xdr:colOff>
      <xdr:row>38</xdr:row>
      <xdr:rowOff>123825</xdr:rowOff>
    </xdr:to>
    <xdr:sp>
      <xdr:nvSpPr>
        <xdr:cNvPr id="8" name="Line 12"/>
        <xdr:cNvSpPr>
          <a:spLocks/>
        </xdr:cNvSpPr>
      </xdr:nvSpPr>
      <xdr:spPr>
        <a:xfrm>
          <a:off x="9248775" y="70485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38</xdr:row>
      <xdr:rowOff>123825</xdr:rowOff>
    </xdr:from>
    <xdr:to>
      <xdr:col>3</xdr:col>
      <xdr:colOff>819150</xdr:colOff>
      <xdr:row>38</xdr:row>
      <xdr:rowOff>123825</xdr:rowOff>
    </xdr:to>
    <xdr:sp>
      <xdr:nvSpPr>
        <xdr:cNvPr id="9" name="Line 13"/>
        <xdr:cNvSpPr>
          <a:spLocks/>
        </xdr:cNvSpPr>
      </xdr:nvSpPr>
      <xdr:spPr>
        <a:xfrm flipH="1">
          <a:off x="3676650" y="7048500"/>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7</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3019425" y="142875"/>
          <a:ext cx="160972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rporate%20Finance\Consolidated%20Financial%20Statements\YSP%20SAH%20Consolidated%20Financial%20Statement%202007\YSP%20SAH%20CONSO%20F.STATEMENT\Yspconsol%2031%20March%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S"/>
      <sheetName val="CBS"/>
      <sheetName val="CONSOL PAJE"/>
      <sheetName val="CONSOL AJE"/>
      <sheetName val="IS YSPSAH"/>
      <sheetName val="BS YSPSAH"/>
      <sheetName val="IS YSPI"/>
      <sheetName val="BS YSPI"/>
      <sheetName val="IS-KYSP "/>
      <sheetName val="BS-KYSP"/>
      <sheetName val="IS-Sun Ten"/>
      <sheetName val="BS-Sun Ten"/>
      <sheetName val="IS-SIN"/>
      <sheetName val="BS-SIN"/>
      <sheetName val="IS-PHL"/>
      <sheetName val="BS-PHL"/>
      <sheetName val="IS-MYN"/>
      <sheetName val="BS-MYN"/>
      <sheetName val="IS-PT INDO"/>
      <sheetName val="BS-PT INDO"/>
      <sheetName val="IS-Cambodia"/>
      <sheetName val="BS-Cambodia"/>
      <sheetName val="FA-BY COUNTRY"/>
      <sheetName val="FA-Prepaid Int Land"/>
      <sheetName val="Recon FA"/>
      <sheetName val="FA-Myan"/>
      <sheetName val="FA-PT(I)"/>
      <sheetName val="FA-Phil"/>
      <sheetName val="FA-Sing"/>
      <sheetName val="FA-YSP(C)"/>
      <sheetName val="FA-YSPI"/>
      <sheetName val="FA-SunTen"/>
      <sheetName val="Assoc Thai"/>
      <sheetName val="inter-co"/>
      <sheetName val="Cash Flow Calculation"/>
      <sheetName val="Net Acquisition"/>
      <sheetName val="RECON"/>
      <sheetName val="NTFS"/>
      <sheetName val="Equity"/>
      <sheetName val="reserve"/>
      <sheetName val="Trans Diff-Qtr"/>
    </sheetNames>
    <sheetDataSet>
      <sheetData sheetId="1">
        <row r="40">
          <cell r="R40">
            <v>3000000</v>
          </cell>
        </row>
        <row r="43">
          <cell r="R43">
            <v>2391781.186185001</v>
          </cell>
        </row>
        <row r="69">
          <cell r="R69">
            <v>2150934.17545</v>
          </cell>
        </row>
        <row r="70">
          <cell r="R70">
            <v>15638.69</v>
          </cell>
        </row>
      </sheetData>
      <sheetData sheetId="13">
        <row r="41">
          <cell r="C41">
            <v>4920.91</v>
          </cell>
        </row>
        <row r="64">
          <cell r="C64">
            <v>162238.7</v>
          </cell>
        </row>
      </sheetData>
      <sheetData sheetId="37">
        <row r="151">
          <cell r="Y151">
            <v>182775.16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60"/>
  <sheetViews>
    <sheetView zoomScaleSheetLayoutView="100" workbookViewId="0" topLeftCell="A17">
      <selection activeCell="A41" sqref="A41"/>
    </sheetView>
  </sheetViews>
  <sheetFormatPr defaultColWidth="9.140625" defaultRowHeight="12.75"/>
  <cols>
    <col min="1" max="1" width="30.57421875" style="22" customWidth="1"/>
    <col min="2" max="2" width="15.140625" style="222" customWidth="1"/>
    <col min="3" max="3" width="17.7109375" style="222" customWidth="1"/>
    <col min="4" max="4" width="15.140625" style="222" customWidth="1"/>
    <col min="5" max="5" width="17.140625" style="222" customWidth="1"/>
    <col min="6" max="6" width="10.57421875" style="22" bestFit="1" customWidth="1"/>
    <col min="7" max="16384" width="9.140625" style="22" customWidth="1"/>
  </cols>
  <sheetData>
    <row r="2" ht="15.75"/>
    <row r="3" ht="15.75"/>
    <row r="4" ht="15.75"/>
    <row r="6" spans="1:5" ht="15.75">
      <c r="A6" s="341" t="s">
        <v>92</v>
      </c>
      <c r="B6" s="341"/>
      <c r="C6" s="341"/>
      <c r="D6" s="341"/>
      <c r="E6" s="341"/>
    </row>
    <row r="7" spans="1:5" ht="15.75">
      <c r="A7" s="342" t="s">
        <v>0</v>
      </c>
      <c r="B7" s="342"/>
      <c r="C7" s="342"/>
      <c r="D7" s="342"/>
      <c r="E7" s="342"/>
    </row>
    <row r="8" spans="1:5" ht="15.75">
      <c r="A8" s="343" t="s">
        <v>76</v>
      </c>
      <c r="B8" s="343"/>
      <c r="C8" s="343"/>
      <c r="D8" s="343"/>
      <c r="E8" s="343"/>
    </row>
    <row r="9" spans="1:5" ht="15.75">
      <c r="A9" s="343" t="s">
        <v>217</v>
      </c>
      <c r="B9" s="343"/>
      <c r="C9" s="343"/>
      <c r="D9" s="343"/>
      <c r="E9" s="343"/>
    </row>
    <row r="10" spans="2:5" ht="15.75">
      <c r="B10" s="22"/>
      <c r="C10" s="22"/>
      <c r="D10" s="22"/>
      <c r="E10" s="22"/>
    </row>
    <row r="11" spans="1:5" ht="15.75">
      <c r="A11" s="11"/>
      <c r="B11" s="337" t="s">
        <v>21</v>
      </c>
      <c r="C11" s="338"/>
      <c r="D11" s="337" t="s">
        <v>22</v>
      </c>
      <c r="E11" s="338"/>
    </row>
    <row r="12" spans="1:5" ht="15.75">
      <c r="A12" s="12"/>
      <c r="B12" s="250" t="s">
        <v>77</v>
      </c>
      <c r="C12" s="250" t="s">
        <v>78</v>
      </c>
      <c r="D12" s="251" t="s">
        <v>77</v>
      </c>
      <c r="E12" s="250" t="s">
        <v>78</v>
      </c>
    </row>
    <row r="13" spans="1:5" ht="15.75">
      <c r="A13" s="12"/>
      <c r="B13" s="252" t="s">
        <v>30</v>
      </c>
      <c r="C13" s="252" t="s">
        <v>79</v>
      </c>
      <c r="D13" s="253" t="s">
        <v>31</v>
      </c>
      <c r="E13" s="252" t="s">
        <v>80</v>
      </c>
    </row>
    <row r="14" spans="1:5" ht="15.75">
      <c r="A14" s="12"/>
      <c r="B14" s="254" t="s">
        <v>247</v>
      </c>
      <c r="C14" s="254" t="s">
        <v>248</v>
      </c>
      <c r="D14" s="254" t="s">
        <v>247</v>
      </c>
      <c r="E14" s="254" t="s">
        <v>248</v>
      </c>
    </row>
    <row r="15" spans="1:5" ht="15.75">
      <c r="A15" s="13"/>
      <c r="B15" s="224" t="s">
        <v>6</v>
      </c>
      <c r="C15" s="225" t="s">
        <v>6</v>
      </c>
      <c r="D15" s="226" t="s">
        <v>6</v>
      </c>
      <c r="E15" s="224" t="s">
        <v>6</v>
      </c>
    </row>
    <row r="16" spans="1:6" ht="15.75">
      <c r="A16" s="14" t="s">
        <v>4</v>
      </c>
      <c r="B16" s="256">
        <v>23685</v>
      </c>
      <c r="C16" s="257">
        <v>20419</v>
      </c>
      <c r="D16" s="256">
        <v>23685</v>
      </c>
      <c r="E16" s="257">
        <v>20419</v>
      </c>
      <c r="F16" s="93"/>
    </row>
    <row r="17" spans="1:6" ht="15.75">
      <c r="A17" s="15" t="s">
        <v>185</v>
      </c>
      <c r="B17" s="227">
        <v>-11643</v>
      </c>
      <c r="C17" s="228">
        <v>-10451</v>
      </c>
      <c r="D17" s="227">
        <v>-11643</v>
      </c>
      <c r="E17" s="228">
        <v>-10451</v>
      </c>
      <c r="F17" s="93"/>
    </row>
    <row r="18" spans="1:6" s="184" customFormat="1" ht="15.75">
      <c r="A18" s="17" t="s">
        <v>183</v>
      </c>
      <c r="B18" s="230">
        <f>SUM(B16:B17)</f>
        <v>12042</v>
      </c>
      <c r="C18" s="230">
        <f>SUM(C16:C17)</f>
        <v>9968</v>
      </c>
      <c r="D18" s="230">
        <f>SUM(D16:D17)</f>
        <v>12042</v>
      </c>
      <c r="E18" s="258">
        <f>SUM(E16:E17)</f>
        <v>9968</v>
      </c>
      <c r="F18" s="183"/>
    </row>
    <row r="19" spans="1:6" s="184" customFormat="1" ht="15.75">
      <c r="A19" s="17"/>
      <c r="B19" s="230"/>
      <c r="C19" s="231"/>
      <c r="D19" s="232"/>
      <c r="E19" s="231"/>
      <c r="F19" s="183"/>
    </row>
    <row r="20" spans="1:6" s="184" customFormat="1" ht="15.75">
      <c r="A20" s="15" t="s">
        <v>184</v>
      </c>
      <c r="B20" s="233">
        <v>386</v>
      </c>
      <c r="C20" s="259">
        <v>194</v>
      </c>
      <c r="D20" s="233">
        <v>386</v>
      </c>
      <c r="E20" s="259">
        <v>194</v>
      </c>
      <c r="F20" s="183"/>
    </row>
    <row r="21" spans="1:6" ht="15.75">
      <c r="A21" s="15" t="s">
        <v>121</v>
      </c>
      <c r="B21" s="233">
        <v>-5800</v>
      </c>
      <c r="C21" s="234">
        <v>-5173</v>
      </c>
      <c r="D21" s="233">
        <v>-5800</v>
      </c>
      <c r="E21" s="234">
        <v>-5173</v>
      </c>
      <c r="F21" s="93"/>
    </row>
    <row r="22" spans="1:6" ht="15.75">
      <c r="A22" s="15" t="s">
        <v>122</v>
      </c>
      <c r="B22" s="233">
        <v>-2228</v>
      </c>
      <c r="C22" s="234">
        <v>-1817</v>
      </c>
      <c r="D22" s="233">
        <v>-2228</v>
      </c>
      <c r="E22" s="234">
        <v>-1817</v>
      </c>
      <c r="F22" s="93"/>
    </row>
    <row r="23" spans="1:6" ht="15.75">
      <c r="A23" s="15" t="s">
        <v>173</v>
      </c>
      <c r="B23" s="227">
        <v>-395</v>
      </c>
      <c r="C23" s="228">
        <v>-408</v>
      </c>
      <c r="D23" s="227">
        <v>-395</v>
      </c>
      <c r="E23" s="228">
        <v>-408</v>
      </c>
      <c r="F23" s="93"/>
    </row>
    <row r="24" spans="1:6" ht="4.5" customHeight="1">
      <c r="A24" s="15"/>
      <c r="B24" s="233"/>
      <c r="C24" s="234"/>
      <c r="D24" s="235"/>
      <c r="E24" s="234"/>
      <c r="F24" s="93"/>
    </row>
    <row r="25" spans="1:6" ht="15.75">
      <c r="A25" s="17" t="s">
        <v>174</v>
      </c>
      <c r="B25" s="230">
        <f>SUM(B18:B23)</f>
        <v>4005</v>
      </c>
      <c r="C25" s="230">
        <f>SUM(C18:C23)</f>
        <v>2764</v>
      </c>
      <c r="D25" s="230">
        <f>SUM(D18:D23)</f>
        <v>4005</v>
      </c>
      <c r="E25" s="231">
        <f>SUM(E18:E23)</f>
        <v>2764</v>
      </c>
      <c r="F25" s="211"/>
    </row>
    <row r="26" spans="1:6" ht="15.75">
      <c r="A26" s="181" t="s">
        <v>123</v>
      </c>
      <c r="B26" s="236">
        <v>-120</v>
      </c>
      <c r="C26" s="236">
        <v>-185</v>
      </c>
      <c r="D26" s="236">
        <v>-120</v>
      </c>
      <c r="E26" s="236">
        <v>-185</v>
      </c>
      <c r="F26" s="93"/>
    </row>
    <row r="27" spans="1:6" ht="31.5">
      <c r="A27" s="181" t="s">
        <v>292</v>
      </c>
      <c r="B27" s="236">
        <v>-4</v>
      </c>
      <c r="C27" s="236">
        <v>0</v>
      </c>
      <c r="D27" s="236">
        <v>-4</v>
      </c>
      <c r="E27" s="236">
        <v>0</v>
      </c>
      <c r="F27" s="93"/>
    </row>
    <row r="28" spans="1:6" ht="15.75">
      <c r="A28" s="181"/>
      <c r="B28" s="237"/>
      <c r="C28" s="237"/>
      <c r="D28" s="237"/>
      <c r="E28" s="237"/>
      <c r="F28" s="93"/>
    </row>
    <row r="29" spans="1:6" s="184" customFormat="1" ht="15.75">
      <c r="A29" s="182" t="s">
        <v>29</v>
      </c>
      <c r="B29" s="230">
        <f>SUM(B25:B27)</f>
        <v>3881</v>
      </c>
      <c r="C29" s="230">
        <f>SUM(C25:C27)</f>
        <v>2579</v>
      </c>
      <c r="D29" s="230">
        <f>SUM(D25:D27)</f>
        <v>3881</v>
      </c>
      <c r="E29" s="231">
        <f>SUM(E25:E27)</f>
        <v>2579</v>
      </c>
      <c r="F29" s="212"/>
    </row>
    <row r="30" spans="1:6" ht="15.75">
      <c r="A30" s="16" t="s">
        <v>133</v>
      </c>
      <c r="B30" s="233">
        <v>-851</v>
      </c>
      <c r="C30" s="234">
        <v>-728</v>
      </c>
      <c r="D30" s="233">
        <v>-851</v>
      </c>
      <c r="E30" s="234">
        <v>-728</v>
      </c>
      <c r="F30" s="93"/>
    </row>
    <row r="31" spans="1:6" ht="15.75">
      <c r="A31" s="16"/>
      <c r="B31" s="227"/>
      <c r="C31" s="228"/>
      <c r="D31" s="229"/>
      <c r="E31" s="228"/>
      <c r="F31" s="93"/>
    </row>
    <row r="32" spans="1:5" ht="16.5" thickBot="1">
      <c r="A32" s="17" t="s">
        <v>169</v>
      </c>
      <c r="B32" s="260">
        <f>SUM(B29:B30)</f>
        <v>3030</v>
      </c>
      <c r="C32" s="260">
        <f>SUM(C29:C30)</f>
        <v>1851</v>
      </c>
      <c r="D32" s="238">
        <f>SUM(D29:D30)</f>
        <v>3030</v>
      </c>
      <c r="E32" s="258">
        <f>SUM(E29:E30)</f>
        <v>1851</v>
      </c>
    </row>
    <row r="33" spans="1:6" ht="16.5" thickTop="1">
      <c r="A33" s="15"/>
      <c r="B33" s="233"/>
      <c r="C33" s="234"/>
      <c r="D33" s="235"/>
      <c r="E33" s="257"/>
      <c r="F33" s="93"/>
    </row>
    <row r="34" spans="1:6" ht="15.75">
      <c r="A34" s="17" t="s">
        <v>124</v>
      </c>
      <c r="B34" s="233"/>
      <c r="C34" s="234"/>
      <c r="D34" s="235"/>
      <c r="E34" s="234"/>
      <c r="F34" s="93"/>
    </row>
    <row r="35" spans="1:5" ht="15.75">
      <c r="A35" s="185" t="s">
        <v>134</v>
      </c>
      <c r="B35" s="259">
        <v>3055</v>
      </c>
      <c r="C35" s="234">
        <f>C32</f>
        <v>1851</v>
      </c>
      <c r="D35" s="259">
        <v>3055</v>
      </c>
      <c r="E35" s="234">
        <f>E32</f>
        <v>1851</v>
      </c>
    </row>
    <row r="36" spans="1:6" ht="15.75">
      <c r="A36" s="15" t="s">
        <v>23</v>
      </c>
      <c r="B36" s="259">
        <v>-25</v>
      </c>
      <c r="C36" s="245">
        <v>0</v>
      </c>
      <c r="D36" s="259">
        <v>-25</v>
      </c>
      <c r="E36" s="281">
        <v>0</v>
      </c>
      <c r="F36" s="125"/>
    </row>
    <row r="37" spans="1:5" ht="16.5" thickBot="1">
      <c r="A37" s="17"/>
      <c r="B37" s="238">
        <f>SUM(B35:B36)</f>
        <v>3030</v>
      </c>
      <c r="C37" s="261">
        <f>SUM(C35:C36)</f>
        <v>1851</v>
      </c>
      <c r="D37" s="261">
        <f>SUM(D35:D36)</f>
        <v>3030</v>
      </c>
      <c r="E37" s="282">
        <f>SUM(E35:E36)</f>
        <v>1851</v>
      </c>
    </row>
    <row r="38" spans="1:5" ht="16.5" thickTop="1">
      <c r="A38" s="15"/>
      <c r="B38" s="230"/>
      <c r="C38" s="234"/>
      <c r="D38" s="239"/>
      <c r="E38" s="234"/>
    </row>
    <row r="39" spans="1:5" ht="15.75">
      <c r="A39" s="15" t="s">
        <v>106</v>
      </c>
      <c r="B39" s="240"/>
      <c r="C39" s="234"/>
      <c r="D39" s="241"/>
      <c r="E39" s="234"/>
    </row>
    <row r="40" spans="1:5" ht="15.75">
      <c r="A40" s="15" t="s">
        <v>107</v>
      </c>
      <c r="B40" s="242">
        <f>+NOTES!G266</f>
        <v>4.58892472405992</v>
      </c>
      <c r="C40" s="243">
        <f>+NOTES!I266</f>
        <v>2.781367392937641</v>
      </c>
      <c r="D40" s="242">
        <f>+NOTES!K266</f>
        <v>4.58892472405992</v>
      </c>
      <c r="E40" s="243">
        <f>NOTES!M266</f>
        <v>2.781367392937641</v>
      </c>
    </row>
    <row r="41" spans="1:5" ht="15.75">
      <c r="A41" s="56" t="s">
        <v>108</v>
      </c>
      <c r="B41" s="244">
        <f>NOTES!G279</f>
        <v>4.5848615016893675</v>
      </c>
      <c r="C41" s="244" t="str">
        <f>NOTES!I279</f>
        <v>N/A</v>
      </c>
      <c r="D41" s="244">
        <f>NOTES!K279</f>
        <v>4.5848615016893675</v>
      </c>
      <c r="E41" s="244" t="str">
        <f>NOTES!M279</f>
        <v>N/A</v>
      </c>
    </row>
    <row r="42" spans="1:5" ht="15.75">
      <c r="A42" s="57"/>
      <c r="B42" s="262"/>
      <c r="C42" s="262"/>
      <c r="D42" s="262"/>
      <c r="E42" s="262"/>
    </row>
    <row r="43" spans="1:5" ht="15.75">
      <c r="A43" s="57"/>
      <c r="B43" s="262"/>
      <c r="C43" s="262"/>
      <c r="D43" s="262"/>
      <c r="E43" s="262"/>
    </row>
    <row r="44" spans="1:5" ht="15.75">
      <c r="A44" s="335" t="s">
        <v>218</v>
      </c>
      <c r="B44" s="335"/>
      <c r="C44" s="335"/>
      <c r="D44" s="335"/>
      <c r="E44" s="335"/>
    </row>
    <row r="45" spans="1:5" ht="15.75">
      <c r="A45" s="336"/>
      <c r="B45" s="336"/>
      <c r="C45" s="336"/>
      <c r="D45" s="336"/>
      <c r="E45" s="336"/>
    </row>
    <row r="46" spans="1:5" ht="15.75">
      <c r="A46" s="57"/>
      <c r="B46" s="262"/>
      <c r="C46" s="262"/>
      <c r="D46" s="262"/>
      <c r="E46" s="262"/>
    </row>
    <row r="47" spans="1:5" ht="15.75" hidden="1">
      <c r="A47" s="57"/>
      <c r="B47" s="262"/>
      <c r="C47" s="262"/>
      <c r="D47" s="262"/>
      <c r="E47" s="262"/>
    </row>
    <row r="48" spans="1:5" ht="15.75" hidden="1">
      <c r="A48" s="57"/>
      <c r="B48" s="262"/>
      <c r="C48" s="262"/>
      <c r="D48" s="262"/>
      <c r="E48" s="262"/>
    </row>
    <row r="49" spans="1:5" ht="15.75" hidden="1">
      <c r="A49" s="57"/>
      <c r="B49" s="262"/>
      <c r="C49" s="262"/>
      <c r="D49" s="262"/>
      <c r="E49" s="262"/>
    </row>
    <row r="50" spans="1:5" ht="15.75" hidden="1">
      <c r="A50" s="5" t="s">
        <v>64</v>
      </c>
      <c r="B50" s="334" t="s">
        <v>65</v>
      </c>
      <c r="C50" s="334"/>
      <c r="D50" s="22"/>
      <c r="E50" s="4" t="s">
        <v>66</v>
      </c>
    </row>
    <row r="51" spans="1:7" ht="15.75" hidden="1">
      <c r="A51" s="5"/>
      <c r="B51" s="263"/>
      <c r="C51" s="5"/>
      <c r="D51" s="264"/>
      <c r="E51" s="4"/>
      <c r="F51" s="4"/>
      <c r="G51" s="63"/>
    </row>
    <row r="52" spans="1:7" ht="15.75" hidden="1">
      <c r="A52" s="5"/>
      <c r="B52" s="72"/>
      <c r="C52" s="5"/>
      <c r="D52" s="264"/>
      <c r="E52" s="4"/>
      <c r="F52" s="4"/>
      <c r="G52" s="63"/>
    </row>
    <row r="53" spans="2:7" ht="15.75" hidden="1">
      <c r="B53" s="22"/>
      <c r="C53" s="94"/>
      <c r="D53" s="265"/>
      <c r="E53" s="4"/>
      <c r="F53" s="4"/>
      <c r="G53" s="63"/>
    </row>
    <row r="54" spans="2:7" ht="15.75" hidden="1">
      <c r="B54" s="22"/>
      <c r="C54" s="94"/>
      <c r="D54" s="265"/>
      <c r="E54" s="4"/>
      <c r="F54" s="4"/>
      <c r="G54" s="63"/>
    </row>
    <row r="55" spans="1:7" ht="15.75" hidden="1">
      <c r="A55" s="5" t="s">
        <v>67</v>
      </c>
      <c r="B55" s="334" t="s">
        <v>68</v>
      </c>
      <c r="C55" s="334"/>
      <c r="D55" s="22"/>
      <c r="E55" s="4"/>
      <c r="F55" s="4"/>
      <c r="G55" s="63"/>
    </row>
    <row r="56" spans="1:7" ht="15.75">
      <c r="A56" s="5"/>
      <c r="B56" s="72"/>
      <c r="C56" s="1"/>
      <c r="D56" s="1"/>
      <c r="E56" s="4"/>
      <c r="F56" s="4"/>
      <c r="G56" s="63"/>
    </row>
    <row r="57" spans="2:5" ht="15.75">
      <c r="B57" s="22"/>
      <c r="C57" s="22"/>
      <c r="D57" s="22"/>
      <c r="E57" s="22"/>
    </row>
    <row r="58" spans="2:5" ht="15.75">
      <c r="B58" s="22"/>
      <c r="C58" s="22"/>
      <c r="D58" s="22"/>
      <c r="E58" s="22"/>
    </row>
    <row r="59" spans="2:5" ht="15.75">
      <c r="B59" s="22"/>
      <c r="C59" s="22"/>
      <c r="D59" s="22"/>
      <c r="E59" s="22"/>
    </row>
    <row r="60" spans="2:5" ht="15.75">
      <c r="B60" s="22"/>
      <c r="C60" s="22"/>
      <c r="D60" s="22"/>
      <c r="E60" s="22"/>
    </row>
  </sheetData>
  <mergeCells count="9">
    <mergeCell ref="B50:C50"/>
    <mergeCell ref="B55:C55"/>
    <mergeCell ref="A44:E45"/>
    <mergeCell ref="B11:C11"/>
    <mergeCell ref="D11:E11"/>
    <mergeCell ref="A6:E6"/>
    <mergeCell ref="A7:E7"/>
    <mergeCell ref="A8:E8"/>
    <mergeCell ref="A9:E9"/>
  </mergeCells>
  <printOptions horizontalCentered="1"/>
  <pageMargins left="0.5" right="0.5" top="1" bottom="1" header="0.5" footer="0.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I105"/>
  <sheetViews>
    <sheetView workbookViewId="0" topLeftCell="A46">
      <selection activeCell="J56" sqref="J56"/>
    </sheetView>
  </sheetViews>
  <sheetFormatPr defaultColWidth="9.140625" defaultRowHeight="12.75"/>
  <cols>
    <col min="1" max="3" width="9.140625" style="22" customWidth="1"/>
    <col min="4" max="4" width="19.28125" style="22" customWidth="1"/>
    <col min="5" max="5" width="15.57421875" style="22" customWidth="1"/>
    <col min="6" max="6" width="9.140625" style="22" customWidth="1"/>
    <col min="7" max="7" width="15.57421875" style="22" customWidth="1"/>
    <col min="8" max="8" width="9.140625" style="22" customWidth="1"/>
    <col min="9" max="9" width="10.57421875" style="108" bestFit="1" customWidth="1"/>
    <col min="10" max="16384" width="9.140625" style="22" customWidth="1"/>
  </cols>
  <sheetData>
    <row r="3" ht="15.75"/>
    <row r="4" ht="15.75"/>
    <row r="6" spans="1:7" ht="18.75" customHeight="1">
      <c r="A6" s="341" t="s">
        <v>93</v>
      </c>
      <c r="B6" s="341"/>
      <c r="C6" s="341"/>
      <c r="D6" s="341"/>
      <c r="E6" s="341"/>
      <c r="F6" s="341"/>
      <c r="G6" s="341"/>
    </row>
    <row r="7" spans="1:7" ht="15.75" customHeight="1">
      <c r="A7" s="339" t="s">
        <v>0</v>
      </c>
      <c r="B7" s="339"/>
      <c r="C7" s="339"/>
      <c r="D7" s="339"/>
      <c r="E7" s="339"/>
      <c r="F7" s="339"/>
      <c r="G7" s="339"/>
    </row>
    <row r="8" spans="1:7" ht="15.75">
      <c r="A8" s="340" t="s">
        <v>69</v>
      </c>
      <c r="B8" s="340"/>
      <c r="C8" s="340"/>
      <c r="D8" s="340"/>
      <c r="E8" s="340"/>
      <c r="F8" s="340"/>
      <c r="G8" s="340"/>
    </row>
    <row r="9" spans="1:8" ht="15.75">
      <c r="A9" s="340" t="s">
        <v>219</v>
      </c>
      <c r="B9" s="340"/>
      <c r="C9" s="340"/>
      <c r="D9" s="340"/>
      <c r="E9" s="340"/>
      <c r="F9" s="340"/>
      <c r="G9" s="340"/>
      <c r="H9" s="22" t="s">
        <v>212</v>
      </c>
    </row>
    <row r="10" spans="1:7" ht="11.25" customHeight="1">
      <c r="A10" s="24"/>
      <c r="B10" s="24"/>
      <c r="C10" s="24"/>
      <c r="D10" s="24"/>
      <c r="E10" s="24"/>
      <c r="F10" s="24"/>
      <c r="G10" s="24"/>
    </row>
    <row r="11" spans="1:7" ht="15.75">
      <c r="A11" s="24"/>
      <c r="B11" s="24"/>
      <c r="C11" s="24"/>
      <c r="D11" s="24"/>
      <c r="E11" s="24" t="s">
        <v>70</v>
      </c>
      <c r="F11" s="24"/>
      <c r="G11" s="24" t="s">
        <v>71</v>
      </c>
    </row>
    <row r="12" spans="1:7" ht="15.75">
      <c r="A12" s="5"/>
      <c r="B12" s="1"/>
      <c r="C12" s="1"/>
      <c r="D12" s="1"/>
      <c r="E12" s="58" t="s">
        <v>72</v>
      </c>
      <c r="F12" s="58"/>
      <c r="G12" s="59" t="s">
        <v>73</v>
      </c>
    </row>
    <row r="13" spans="1:7" ht="15.75">
      <c r="A13" s="5"/>
      <c r="B13" s="1"/>
      <c r="C13" s="1"/>
      <c r="D13" s="1"/>
      <c r="E13" s="59" t="s">
        <v>74</v>
      </c>
      <c r="F13" s="58"/>
      <c r="G13" s="59" t="s">
        <v>74</v>
      </c>
    </row>
    <row r="14" spans="1:7" ht="15.75">
      <c r="A14" s="5"/>
      <c r="B14" s="1"/>
      <c r="C14" s="1"/>
      <c r="D14" s="1"/>
      <c r="E14" s="59" t="s">
        <v>75</v>
      </c>
      <c r="F14" s="58"/>
      <c r="G14" s="59" t="s">
        <v>75</v>
      </c>
    </row>
    <row r="15" spans="1:7" ht="15.75">
      <c r="A15" s="60"/>
      <c r="B15" s="1"/>
      <c r="C15" s="1"/>
      <c r="D15" s="1"/>
      <c r="E15" s="61" t="s">
        <v>220</v>
      </c>
      <c r="F15" s="61"/>
      <c r="G15" s="283" t="s">
        <v>249</v>
      </c>
    </row>
    <row r="16" spans="1:7" ht="15.75">
      <c r="A16" s="5"/>
      <c r="B16" s="1"/>
      <c r="C16" s="1"/>
      <c r="D16" s="1"/>
      <c r="E16" s="58" t="s">
        <v>6</v>
      </c>
      <c r="F16" s="58"/>
      <c r="G16" s="59" t="s">
        <v>6</v>
      </c>
    </row>
    <row r="17" spans="1:7" ht="15.75">
      <c r="A17" s="5"/>
      <c r="B17" s="1"/>
      <c r="C17" s="1"/>
      <c r="D17" s="1"/>
      <c r="E17" s="58"/>
      <c r="F17" s="58"/>
      <c r="G17" s="59"/>
    </row>
    <row r="18" spans="1:7" ht="15.75">
      <c r="A18" s="62" t="s">
        <v>15</v>
      </c>
      <c r="B18" s="1"/>
      <c r="C18" s="1"/>
      <c r="D18" s="1"/>
      <c r="E18" s="4"/>
      <c r="F18" s="4"/>
      <c r="G18" s="63"/>
    </row>
    <row r="19" spans="1:9" ht="15.75">
      <c r="A19" s="5"/>
      <c r="B19" s="1" t="s">
        <v>159</v>
      </c>
      <c r="C19" s="1"/>
      <c r="D19" s="1"/>
      <c r="E19" s="4">
        <v>41739</v>
      </c>
      <c r="F19" s="4"/>
      <c r="G19" s="64">
        <v>42269</v>
      </c>
      <c r="I19" s="4"/>
    </row>
    <row r="20" spans="1:9" ht="15.75">
      <c r="A20" s="5"/>
      <c r="B20" s="1" t="s">
        <v>252</v>
      </c>
      <c r="C20" s="1"/>
      <c r="D20" s="1"/>
      <c r="E20" s="4">
        <v>8668</v>
      </c>
      <c r="F20" s="4"/>
      <c r="G20" s="64">
        <v>8705</v>
      </c>
      <c r="I20" s="4"/>
    </row>
    <row r="21" spans="1:9" ht="15.75">
      <c r="A21" s="5"/>
      <c r="B21" s="1" t="s">
        <v>194</v>
      </c>
      <c r="C21" s="1"/>
      <c r="D21" s="1"/>
      <c r="E21" s="4">
        <v>581</v>
      </c>
      <c r="F21" s="4"/>
      <c r="G21" s="4">
        <v>553</v>
      </c>
      <c r="I21" s="4"/>
    </row>
    <row r="22" spans="1:9" ht="15.75">
      <c r="A22" s="5"/>
      <c r="B22" s="1" t="s">
        <v>195</v>
      </c>
      <c r="C22" s="1"/>
      <c r="D22" s="1"/>
      <c r="E22" s="4">
        <v>218</v>
      </c>
      <c r="F22" s="4"/>
      <c r="G22" s="4">
        <v>222</v>
      </c>
      <c r="I22" s="4"/>
    </row>
    <row r="23" spans="1:9" ht="15.75">
      <c r="A23" s="5"/>
      <c r="B23" s="1"/>
      <c r="C23" s="1"/>
      <c r="D23" s="1"/>
      <c r="E23" s="65">
        <f>SUM(E19:E22)</f>
        <v>51206</v>
      </c>
      <c r="F23" s="4"/>
      <c r="G23" s="65">
        <f>SUM(G19:G22)</f>
        <v>51749</v>
      </c>
      <c r="I23" s="4"/>
    </row>
    <row r="24" spans="1:9" ht="15.75">
      <c r="A24" s="62" t="s">
        <v>16</v>
      </c>
      <c r="B24" s="5"/>
      <c r="C24" s="5"/>
      <c r="D24" s="5"/>
      <c r="E24" s="4"/>
      <c r="F24" s="4"/>
      <c r="G24" s="66"/>
      <c r="I24" s="4"/>
    </row>
    <row r="25" spans="1:9" ht="15.75">
      <c r="A25" s="5"/>
      <c r="B25" s="1" t="s">
        <v>17</v>
      </c>
      <c r="C25" s="2"/>
      <c r="D25" s="3"/>
      <c r="E25" s="4">
        <v>29042</v>
      </c>
      <c r="F25" s="4"/>
      <c r="G25" s="4">
        <v>27967</v>
      </c>
      <c r="I25" s="4"/>
    </row>
    <row r="26" spans="1:9" ht="15.75">
      <c r="A26" s="5"/>
      <c r="B26" s="1" t="s">
        <v>196</v>
      </c>
      <c r="C26" s="2"/>
      <c r="D26" s="3"/>
      <c r="E26" s="4">
        <v>31072</v>
      </c>
      <c r="F26" s="4"/>
      <c r="G26" s="4">
        <v>32002</v>
      </c>
      <c r="I26" s="4"/>
    </row>
    <row r="27" spans="1:9" ht="15.75">
      <c r="A27" s="5"/>
      <c r="B27" s="1" t="s">
        <v>197</v>
      </c>
      <c r="C27" s="2"/>
      <c r="D27" s="3"/>
      <c r="E27" s="4">
        <v>4728</v>
      </c>
      <c r="F27" s="4"/>
      <c r="G27" s="4">
        <v>3342</v>
      </c>
      <c r="I27" s="4"/>
    </row>
    <row r="28" spans="1:9" ht="15.75">
      <c r="A28" s="5"/>
      <c r="B28" s="284" t="s">
        <v>231</v>
      </c>
      <c r="C28" s="2"/>
      <c r="D28" s="3"/>
      <c r="E28" s="4">
        <v>18</v>
      </c>
      <c r="F28" s="4"/>
      <c r="G28" s="4">
        <v>130</v>
      </c>
      <c r="I28" s="4"/>
    </row>
    <row r="29" spans="1:9" ht="15.75">
      <c r="A29" s="5"/>
      <c r="B29" s="1" t="s">
        <v>198</v>
      </c>
      <c r="C29" s="2"/>
      <c r="D29" s="3"/>
      <c r="E29" s="4">
        <v>13881</v>
      </c>
      <c r="F29" s="4"/>
      <c r="G29" s="4">
        <v>13498</v>
      </c>
      <c r="I29" s="4"/>
    </row>
    <row r="30" spans="1:9" ht="15.75">
      <c r="A30" s="5"/>
      <c r="B30" s="1"/>
      <c r="C30" s="1"/>
      <c r="D30" s="1"/>
      <c r="E30" s="65">
        <f>SUM(E25:E29)</f>
        <v>78741</v>
      </c>
      <c r="F30" s="4"/>
      <c r="G30" s="84">
        <f>SUM(G25:G29)</f>
        <v>76939</v>
      </c>
      <c r="I30" s="4"/>
    </row>
    <row r="31" spans="1:9" ht="15.75">
      <c r="A31" s="5"/>
      <c r="B31" s="1"/>
      <c r="C31" s="1"/>
      <c r="D31" s="1"/>
      <c r="E31" s="4"/>
      <c r="F31" s="4"/>
      <c r="G31" s="186"/>
      <c r="I31" s="4"/>
    </row>
    <row r="32" spans="1:9" ht="16.5" thickBot="1">
      <c r="A32" s="62" t="s">
        <v>125</v>
      </c>
      <c r="B32" s="1"/>
      <c r="C32" s="1"/>
      <c r="D32" s="1"/>
      <c r="E32" s="67">
        <f>E23+E30</f>
        <v>129947</v>
      </c>
      <c r="F32" s="68"/>
      <c r="G32" s="187">
        <f>G23+G30</f>
        <v>128688</v>
      </c>
      <c r="I32" s="68"/>
    </row>
    <row r="33" spans="1:9" ht="16.5" thickTop="1">
      <c r="A33" s="5"/>
      <c r="B33" s="1"/>
      <c r="C33" s="1"/>
      <c r="D33" s="1"/>
      <c r="E33" s="4"/>
      <c r="F33" s="4"/>
      <c r="G33" s="186"/>
      <c r="I33" s="4"/>
    </row>
    <row r="34" spans="1:9" ht="15.75">
      <c r="A34" s="62" t="s">
        <v>126</v>
      </c>
      <c r="B34" s="1"/>
      <c r="C34" s="1"/>
      <c r="D34" s="1"/>
      <c r="E34" s="4"/>
      <c r="F34" s="4"/>
      <c r="G34" s="186"/>
      <c r="I34" s="4"/>
    </row>
    <row r="35" spans="1:9" ht="15.75">
      <c r="A35" s="62" t="s">
        <v>127</v>
      </c>
      <c r="B35" s="1"/>
      <c r="C35" s="1"/>
      <c r="D35" s="1"/>
      <c r="E35" s="4"/>
      <c r="F35" s="4"/>
      <c r="G35" s="186"/>
      <c r="I35" s="4"/>
    </row>
    <row r="36" spans="1:9" ht="15.75">
      <c r="A36" s="5"/>
      <c r="B36" s="1" t="s">
        <v>199</v>
      </c>
      <c r="C36" s="1"/>
      <c r="D36" s="1"/>
      <c r="E36" s="4">
        <v>66630</v>
      </c>
      <c r="F36" s="4"/>
      <c r="G36" s="4">
        <v>66570</v>
      </c>
      <c r="I36" s="4"/>
    </row>
    <row r="37" spans="1:9" ht="15.75">
      <c r="A37" s="60"/>
      <c r="B37" s="1" t="s">
        <v>19</v>
      </c>
      <c r="C37" s="1"/>
      <c r="D37" s="1"/>
      <c r="E37" s="4"/>
      <c r="F37" s="4"/>
      <c r="G37" s="4"/>
      <c r="I37" s="4"/>
    </row>
    <row r="38" spans="1:9" ht="15.75">
      <c r="A38" s="5"/>
      <c r="B38" s="1"/>
      <c r="C38" s="3" t="s">
        <v>60</v>
      </c>
      <c r="D38" s="3"/>
      <c r="E38" s="69">
        <v>12</v>
      </c>
      <c r="F38" s="69"/>
      <c r="G38" s="69">
        <v>3</v>
      </c>
      <c r="I38" s="69"/>
    </row>
    <row r="39" spans="1:9" ht="15.75">
      <c r="A39" s="5"/>
      <c r="B39" s="1"/>
      <c r="C39" s="3" t="s">
        <v>59</v>
      </c>
      <c r="D39" s="3"/>
      <c r="E39" s="69">
        <v>236</v>
      </c>
      <c r="F39" s="69"/>
      <c r="G39" s="69">
        <v>299</v>
      </c>
      <c r="I39" s="69"/>
    </row>
    <row r="40" spans="1:9" ht="15.75">
      <c r="A40" s="60"/>
      <c r="B40" s="1"/>
      <c r="C40" s="3" t="s">
        <v>61</v>
      </c>
      <c r="D40" s="3"/>
      <c r="E40" s="4">
        <v>34829</v>
      </c>
      <c r="F40" s="4"/>
      <c r="G40" s="4">
        <v>31774</v>
      </c>
      <c r="I40" s="4"/>
    </row>
    <row r="41" spans="1:9" ht="15.75">
      <c r="A41" s="60"/>
      <c r="B41" s="1"/>
      <c r="C41" s="3" t="s">
        <v>190</v>
      </c>
      <c r="D41" s="3"/>
      <c r="E41" s="4">
        <v>102</v>
      </c>
      <c r="F41" s="4"/>
      <c r="G41" s="4">
        <v>111</v>
      </c>
      <c r="I41" s="4"/>
    </row>
    <row r="42" spans="1:9" ht="15.75">
      <c r="A42" s="60"/>
      <c r="B42" s="1" t="s">
        <v>200</v>
      </c>
      <c r="C42" s="1"/>
      <c r="D42" s="1"/>
      <c r="E42" s="219">
        <f>SUM(E36:E41)</f>
        <v>101809</v>
      </c>
      <c r="F42" s="4"/>
      <c r="G42" s="219">
        <f>SUM(G36:G41)</f>
        <v>98757</v>
      </c>
      <c r="I42" s="4"/>
    </row>
    <row r="43" spans="1:9" ht="15.75">
      <c r="A43" s="60"/>
      <c r="B43" s="1" t="s">
        <v>23</v>
      </c>
      <c r="C43" s="1"/>
      <c r="D43" s="1"/>
      <c r="E43" s="218">
        <v>1304</v>
      </c>
      <c r="F43" s="70"/>
      <c r="G43" s="218">
        <v>0</v>
      </c>
      <c r="I43" s="291"/>
    </row>
    <row r="44" spans="1:9" ht="15.75">
      <c r="A44" s="62" t="s">
        <v>131</v>
      </c>
      <c r="B44" s="1"/>
      <c r="C44" s="1"/>
      <c r="D44" s="1"/>
      <c r="E44" s="218">
        <f>SUM(E42:E43)</f>
        <v>103113</v>
      </c>
      <c r="F44" s="70"/>
      <c r="G44" s="218">
        <f>SUM(G42:G43)</f>
        <v>98757</v>
      </c>
      <c r="I44" s="291"/>
    </row>
    <row r="45" spans="1:9" ht="15.75">
      <c r="A45" s="5"/>
      <c r="B45" s="1"/>
      <c r="C45" s="1"/>
      <c r="D45" s="1"/>
      <c r="E45" s="4"/>
      <c r="F45" s="4"/>
      <c r="G45" s="186"/>
      <c r="I45" s="4"/>
    </row>
    <row r="46" spans="1:9" ht="15.75">
      <c r="A46" s="62" t="s">
        <v>128</v>
      </c>
      <c r="B46" s="1"/>
      <c r="C46" s="1"/>
      <c r="D46" s="1"/>
      <c r="E46" s="4"/>
      <c r="F46" s="4"/>
      <c r="G46" s="186"/>
      <c r="I46" s="4"/>
    </row>
    <row r="47" spans="1:9" ht="15.75">
      <c r="A47" s="5"/>
      <c r="B47" s="1" t="s">
        <v>201</v>
      </c>
      <c r="C47" s="1"/>
      <c r="D47" s="1"/>
      <c r="E47" s="4">
        <v>3229</v>
      </c>
      <c r="F47" s="4"/>
      <c r="G47" s="4">
        <v>3229</v>
      </c>
      <c r="I47" s="4"/>
    </row>
    <row r="48" spans="1:9" ht="15.75">
      <c r="A48" s="5"/>
      <c r="B48" s="1" t="s">
        <v>202</v>
      </c>
      <c r="C48" s="1"/>
      <c r="D48" s="1"/>
      <c r="E48" s="4">
        <v>2151</v>
      </c>
      <c r="F48" s="4"/>
      <c r="G48" s="4">
        <v>2841</v>
      </c>
      <c r="I48" s="4"/>
    </row>
    <row r="49" spans="1:9" ht="15.75">
      <c r="A49" s="5"/>
      <c r="B49" s="1" t="s">
        <v>203</v>
      </c>
      <c r="C49" s="1"/>
      <c r="D49" s="1"/>
      <c r="E49" s="4">
        <v>16</v>
      </c>
      <c r="F49" s="4"/>
      <c r="G49" s="4">
        <v>28</v>
      </c>
      <c r="I49" s="4"/>
    </row>
    <row r="50" spans="1:9" ht="15.75">
      <c r="A50" s="5"/>
      <c r="B50" s="1"/>
      <c r="C50" s="1"/>
      <c r="D50" s="1"/>
      <c r="E50" s="65">
        <f>SUM(E47:E49)</f>
        <v>5396</v>
      </c>
      <c r="F50" s="4"/>
      <c r="G50" s="65">
        <f>SUM(G47:G49)</f>
        <v>6098</v>
      </c>
      <c r="I50" s="4"/>
    </row>
    <row r="51" spans="1:9" ht="15.75">
      <c r="A51" s="5"/>
      <c r="B51" s="1"/>
      <c r="C51" s="1"/>
      <c r="D51" s="1"/>
      <c r="E51" s="4"/>
      <c r="F51" s="4"/>
      <c r="G51" s="186"/>
      <c r="I51" s="4"/>
    </row>
    <row r="52" spans="1:9" ht="15.75">
      <c r="A52" s="62" t="s">
        <v>18</v>
      </c>
      <c r="B52" s="1"/>
      <c r="C52" s="1"/>
      <c r="D52" s="1"/>
      <c r="E52" s="4"/>
      <c r="F52" s="4"/>
      <c r="G52" s="66"/>
      <c r="I52" s="4"/>
    </row>
    <row r="53" spans="1:9" ht="15.75">
      <c r="A53" s="5"/>
      <c r="B53" s="1" t="s">
        <v>204</v>
      </c>
      <c r="C53" s="2"/>
      <c r="D53" s="3"/>
      <c r="E53" s="4">
        <v>3372</v>
      </c>
      <c r="F53" s="4"/>
      <c r="G53" s="64">
        <v>3546</v>
      </c>
      <c r="I53" s="4"/>
    </row>
    <row r="54" spans="1:9" ht="15.75">
      <c r="A54" s="5"/>
      <c r="B54" s="1" t="s">
        <v>205</v>
      </c>
      <c r="C54" s="2"/>
      <c r="D54" s="3"/>
      <c r="E54" s="4">
        <v>9277</v>
      </c>
      <c r="F54" s="4"/>
      <c r="G54" s="64">
        <v>9738</v>
      </c>
      <c r="I54" s="4"/>
    </row>
    <row r="55" spans="1:9" ht="15.75">
      <c r="A55" s="5"/>
      <c r="B55" s="1" t="s">
        <v>232</v>
      </c>
      <c r="C55" s="2"/>
      <c r="D55" s="3"/>
      <c r="E55" s="4">
        <v>2763</v>
      </c>
      <c r="F55" s="4"/>
      <c r="G55" s="4">
        <v>5017</v>
      </c>
      <c r="I55" s="4"/>
    </row>
    <row r="56" spans="1:9" ht="15.75">
      <c r="A56" s="5"/>
      <c r="B56" s="5" t="s">
        <v>202</v>
      </c>
      <c r="C56" s="2"/>
      <c r="D56" s="6"/>
      <c r="E56" s="4">
        <v>2392</v>
      </c>
      <c r="F56" s="4"/>
      <c r="G56" s="4">
        <v>2242</v>
      </c>
      <c r="I56" s="4"/>
    </row>
    <row r="57" spans="1:9" ht="15.75">
      <c r="A57" s="5"/>
      <c r="B57" s="5" t="s">
        <v>11</v>
      </c>
      <c r="C57" s="2"/>
      <c r="D57" s="6"/>
      <c r="E57" s="4">
        <v>634</v>
      </c>
      <c r="F57" s="4"/>
      <c r="G57" s="4">
        <v>290</v>
      </c>
      <c r="I57" s="4"/>
    </row>
    <row r="58" spans="1:9" ht="15.75">
      <c r="A58" s="5"/>
      <c r="B58" s="5" t="s">
        <v>98</v>
      </c>
      <c r="C58" s="2"/>
      <c r="D58" s="6"/>
      <c r="E58" s="4">
        <v>3000</v>
      </c>
      <c r="F58" s="4"/>
      <c r="G58" s="4">
        <v>3000</v>
      </c>
      <c r="I58" s="4"/>
    </row>
    <row r="59" spans="1:9" ht="15.75">
      <c r="A59" s="5"/>
      <c r="B59" s="60"/>
      <c r="C59" s="60"/>
      <c r="D59" s="60"/>
      <c r="E59" s="65">
        <f>SUM(E53:E58)</f>
        <v>21438</v>
      </c>
      <c r="F59" s="4"/>
      <c r="G59" s="65">
        <f>SUM(G53:G58)</f>
        <v>23833</v>
      </c>
      <c r="I59" s="4"/>
    </row>
    <row r="60" spans="1:9" ht="15.75">
      <c r="A60" s="5"/>
      <c r="B60" s="60"/>
      <c r="C60" s="60"/>
      <c r="D60" s="60"/>
      <c r="E60" s="4"/>
      <c r="F60" s="4"/>
      <c r="G60" s="4"/>
      <c r="I60" s="4"/>
    </row>
    <row r="61" spans="1:9" ht="16.5" thickBot="1">
      <c r="A61" s="62" t="s">
        <v>129</v>
      </c>
      <c r="B61" s="1"/>
      <c r="C61" s="1"/>
      <c r="D61" s="1"/>
      <c r="E61" s="67">
        <f>E50+E59</f>
        <v>26834</v>
      </c>
      <c r="F61" s="68"/>
      <c r="G61" s="67">
        <f>G50+G59</f>
        <v>29931</v>
      </c>
      <c r="I61" s="68"/>
    </row>
    <row r="62" spans="1:9" ht="16.5" thickTop="1">
      <c r="A62" s="5"/>
      <c r="B62" s="1"/>
      <c r="C62" s="1"/>
      <c r="D62" s="1"/>
      <c r="E62" s="4"/>
      <c r="F62" s="4"/>
      <c r="G62" s="66"/>
      <c r="I62" s="4"/>
    </row>
    <row r="63" spans="1:9" ht="16.5" thickBot="1">
      <c r="A63" s="62" t="s">
        <v>130</v>
      </c>
      <c r="B63" s="1"/>
      <c r="C63" s="1"/>
      <c r="D63" s="1"/>
      <c r="E63" s="67">
        <f>E44+E61</f>
        <v>129947</v>
      </c>
      <c r="F63" s="4"/>
      <c r="G63" s="188">
        <f>G44+G61</f>
        <v>128688</v>
      </c>
      <c r="I63" s="68"/>
    </row>
    <row r="64" spans="1:9" ht="16.5" thickTop="1">
      <c r="A64" s="5"/>
      <c r="B64" s="1"/>
      <c r="C64" s="1"/>
      <c r="D64" s="1"/>
      <c r="E64" s="71"/>
      <c r="F64" s="71"/>
      <c r="G64" s="66"/>
      <c r="I64" s="71"/>
    </row>
    <row r="65" spans="1:9" ht="28.5" customHeight="1">
      <c r="A65" s="318" t="s">
        <v>172</v>
      </c>
      <c r="B65" s="318"/>
      <c r="C65" s="318"/>
      <c r="D65" s="318"/>
      <c r="E65" s="266">
        <f>E42/E36</f>
        <v>1.5279753864625545</v>
      </c>
      <c r="F65" s="266"/>
      <c r="G65" s="266">
        <f>G42/G36</f>
        <v>1.4835060838215413</v>
      </c>
      <c r="I65" s="266"/>
    </row>
    <row r="66" spans="1:7" ht="15.75">
      <c r="A66" s="5"/>
      <c r="B66" s="1"/>
      <c r="C66" s="1"/>
      <c r="D66" s="1"/>
      <c r="E66" s="4"/>
      <c r="F66" s="4"/>
      <c r="G66" s="63"/>
    </row>
    <row r="67" spans="1:7" ht="15.75">
      <c r="A67" s="5"/>
      <c r="B67" s="1"/>
      <c r="C67" s="1"/>
      <c r="D67" s="1"/>
      <c r="E67" s="4"/>
      <c r="F67" s="4"/>
      <c r="G67" s="63"/>
    </row>
    <row r="68" spans="1:7" ht="15.75" customHeight="1">
      <c r="A68" s="335" t="s">
        <v>253</v>
      </c>
      <c r="B68" s="335"/>
      <c r="C68" s="335"/>
      <c r="D68" s="335"/>
      <c r="E68" s="335"/>
      <c r="F68" s="335"/>
      <c r="G68" s="335"/>
    </row>
    <row r="69" spans="1:7" ht="15.75">
      <c r="A69" s="336"/>
      <c r="B69" s="336"/>
      <c r="C69" s="336"/>
      <c r="D69" s="336"/>
      <c r="E69" s="336"/>
      <c r="F69" s="336"/>
      <c r="G69" s="336"/>
    </row>
    <row r="70" spans="1:7" ht="15.75">
      <c r="A70" s="60"/>
      <c r="B70" s="72"/>
      <c r="C70" s="1"/>
      <c r="D70" s="1"/>
      <c r="E70" s="4"/>
      <c r="F70" s="4"/>
      <c r="G70" s="63"/>
    </row>
    <row r="71" spans="1:7" ht="15.75">
      <c r="A71" s="5"/>
      <c r="B71" s="72"/>
      <c r="C71" s="73"/>
      <c r="D71" s="73"/>
      <c r="E71" s="4"/>
      <c r="F71" s="4"/>
      <c r="G71" s="63"/>
    </row>
    <row r="79" spans="1:7" ht="15.75">
      <c r="A79" s="5"/>
      <c r="B79" s="72"/>
      <c r="C79" s="1"/>
      <c r="D79" s="1"/>
      <c r="E79" s="4"/>
      <c r="F79" s="4"/>
      <c r="G79" s="63"/>
    </row>
    <row r="80" spans="1:7" ht="15.75">
      <c r="A80" s="5"/>
      <c r="B80" s="72"/>
      <c r="C80" s="1"/>
      <c r="D80" s="1"/>
      <c r="E80" s="4"/>
      <c r="F80" s="4"/>
      <c r="G80" s="63"/>
    </row>
    <row r="81" spans="1:7" ht="15.75">
      <c r="A81" s="5"/>
      <c r="B81" s="72"/>
      <c r="C81" s="1"/>
      <c r="D81" s="1"/>
      <c r="E81" s="4"/>
      <c r="F81" s="4"/>
      <c r="G81" s="63"/>
    </row>
    <row r="82" spans="1:7" ht="15.75">
      <c r="A82" s="5"/>
      <c r="B82" s="72"/>
      <c r="C82" s="1"/>
      <c r="D82" s="1"/>
      <c r="E82" s="4"/>
      <c r="F82" s="4"/>
      <c r="G82" s="63"/>
    </row>
    <row r="83" spans="1:7" ht="15.75">
      <c r="A83" s="5"/>
      <c r="B83" s="72"/>
      <c r="C83" s="1"/>
      <c r="D83" s="1"/>
      <c r="E83" s="4"/>
      <c r="F83" s="4"/>
      <c r="G83" s="63"/>
    </row>
    <row r="84" spans="1:7" ht="15.75">
      <c r="A84" s="5"/>
      <c r="B84" s="72"/>
      <c r="C84" s="1"/>
      <c r="D84" s="1"/>
      <c r="E84" s="4"/>
      <c r="F84" s="4"/>
      <c r="G84" s="63"/>
    </row>
    <row r="85" spans="1:7" ht="15.75">
      <c r="A85" s="5"/>
      <c r="B85" s="72"/>
      <c r="C85" s="1"/>
      <c r="D85" s="1"/>
      <c r="E85" s="4"/>
      <c r="F85" s="4"/>
      <c r="G85" s="63"/>
    </row>
    <row r="86" spans="1:7" ht="15.75">
      <c r="A86" s="5"/>
      <c r="B86" s="72"/>
      <c r="C86" s="1"/>
      <c r="D86" s="1"/>
      <c r="E86" s="4"/>
      <c r="F86" s="4"/>
      <c r="G86" s="63"/>
    </row>
    <row r="87" spans="1:7" ht="15.75">
      <c r="A87" s="5"/>
      <c r="B87" s="72"/>
      <c r="C87" s="1"/>
      <c r="D87" s="1"/>
      <c r="E87" s="4"/>
      <c r="F87" s="4"/>
      <c r="G87" s="63"/>
    </row>
    <row r="88" spans="1:7" ht="15.75">
      <c r="A88" s="5"/>
      <c r="B88" s="1"/>
      <c r="C88" s="1"/>
      <c r="D88" s="1"/>
      <c r="E88" s="4"/>
      <c r="F88" s="4"/>
      <c r="G88" s="63"/>
    </row>
    <row r="89" spans="1:7" ht="15.75">
      <c r="A89" s="5"/>
      <c r="B89" s="1"/>
      <c r="C89" s="1"/>
      <c r="D89" s="1"/>
      <c r="E89" s="4"/>
      <c r="F89" s="4"/>
      <c r="G89" s="63"/>
    </row>
    <row r="90" spans="1:7" ht="15.75">
      <c r="A90" s="5"/>
      <c r="B90" s="1"/>
      <c r="C90" s="1"/>
      <c r="D90" s="1"/>
      <c r="E90" s="4"/>
      <c r="F90" s="4"/>
      <c r="G90" s="63"/>
    </row>
    <row r="91" spans="1:7" ht="15.75">
      <c r="A91" s="5"/>
      <c r="B91" s="1"/>
      <c r="C91" s="1"/>
      <c r="D91" s="1"/>
      <c r="E91" s="4"/>
      <c r="F91" s="4"/>
      <c r="G91" s="63"/>
    </row>
    <row r="92" spans="1:7" ht="15.75">
      <c r="A92" s="5"/>
      <c r="B92" s="1"/>
      <c r="C92" s="1"/>
      <c r="D92" s="1"/>
      <c r="E92" s="4"/>
      <c r="F92" s="4"/>
      <c r="G92" s="63"/>
    </row>
    <row r="93" spans="1:7" ht="15.75">
      <c r="A93" s="5"/>
      <c r="B93" s="1"/>
      <c r="C93" s="1"/>
      <c r="D93" s="1"/>
      <c r="E93" s="4"/>
      <c r="F93" s="4"/>
      <c r="G93" s="63"/>
    </row>
    <row r="94" spans="1:7" ht="15.75">
      <c r="A94" s="5"/>
      <c r="B94" s="1"/>
      <c r="C94" s="1"/>
      <c r="D94" s="1"/>
      <c r="E94" s="4"/>
      <c r="F94" s="4"/>
      <c r="G94" s="63"/>
    </row>
    <row r="95" spans="1:7" ht="15.75">
      <c r="A95" s="5"/>
      <c r="B95" s="1"/>
      <c r="C95" s="1"/>
      <c r="D95" s="1"/>
      <c r="E95" s="4"/>
      <c r="F95" s="4"/>
      <c r="G95" s="63"/>
    </row>
    <row r="96" spans="1:7" ht="15.75">
      <c r="A96" s="5"/>
      <c r="B96" s="1"/>
      <c r="C96" s="1"/>
      <c r="D96" s="1"/>
      <c r="E96" s="4"/>
      <c r="F96" s="4"/>
      <c r="G96" s="63"/>
    </row>
    <row r="97" spans="1:7" ht="15.75">
      <c r="A97" s="5"/>
      <c r="B97" s="1"/>
      <c r="C97" s="1"/>
      <c r="D97" s="1"/>
      <c r="E97" s="4"/>
      <c r="F97" s="4"/>
      <c r="G97" s="63"/>
    </row>
    <row r="98" spans="1:7" ht="15.75">
      <c r="A98" s="5"/>
      <c r="B98" s="1"/>
      <c r="C98" s="1"/>
      <c r="D98" s="1"/>
      <c r="E98" s="4"/>
      <c r="F98" s="4"/>
      <c r="G98" s="63"/>
    </row>
    <row r="99" spans="1:7" ht="15.75">
      <c r="A99" s="5"/>
      <c r="B99" s="1"/>
      <c r="C99" s="1"/>
      <c r="D99" s="1"/>
      <c r="E99" s="4"/>
      <c r="F99" s="4"/>
      <c r="G99" s="63"/>
    </row>
    <row r="100" spans="1:7" ht="15.75">
      <c r="A100" s="5"/>
      <c r="B100" s="1"/>
      <c r="C100" s="1"/>
      <c r="D100" s="1"/>
      <c r="E100" s="4"/>
      <c r="F100" s="4"/>
      <c r="G100" s="63"/>
    </row>
    <row r="101" spans="1:7" ht="15.75">
      <c r="A101" s="5"/>
      <c r="B101" s="1"/>
      <c r="C101" s="1"/>
      <c r="D101" s="1"/>
      <c r="E101" s="4"/>
      <c r="F101" s="4"/>
      <c r="G101" s="63"/>
    </row>
    <row r="102" spans="1:7" ht="15.75">
      <c r="A102" s="5"/>
      <c r="B102" s="1"/>
      <c r="C102" s="1"/>
      <c r="D102" s="1"/>
      <c r="E102" s="4"/>
      <c r="F102" s="4"/>
      <c r="G102" s="63"/>
    </row>
    <row r="103" spans="1:7" ht="15.75">
      <c r="A103" s="5"/>
      <c r="B103" s="1"/>
      <c r="C103" s="1"/>
      <c r="D103" s="1"/>
      <c r="E103" s="4"/>
      <c r="F103" s="4"/>
      <c r="G103" s="63"/>
    </row>
    <row r="104" spans="1:7" ht="15.75">
      <c r="A104" s="5"/>
      <c r="B104" s="1"/>
      <c r="C104" s="1"/>
      <c r="D104" s="1"/>
      <c r="E104" s="4"/>
      <c r="F104" s="4"/>
      <c r="G104" s="63"/>
    </row>
    <row r="105" spans="1:7" ht="15.75">
      <c r="A105" s="5"/>
      <c r="B105" s="1"/>
      <c r="C105" s="1"/>
      <c r="D105" s="1"/>
      <c r="E105" s="4"/>
      <c r="F105" s="4"/>
      <c r="G105" s="63"/>
    </row>
  </sheetData>
  <mergeCells count="6">
    <mergeCell ref="A68:G69"/>
    <mergeCell ref="A6:G6"/>
    <mergeCell ref="A7:G7"/>
    <mergeCell ref="A8:G8"/>
    <mergeCell ref="A9:G9"/>
    <mergeCell ref="A65:D65"/>
  </mergeCells>
  <printOptions horizontalCentered="1"/>
  <pageMargins left="0.5" right="0.5" top="0.5" bottom="0.75" header="0.5" footer="0.5"/>
  <pageSetup fitToHeight="1"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V67"/>
  <sheetViews>
    <sheetView zoomScale="80" zoomScaleNormal="80" workbookViewId="0" topLeftCell="A14">
      <selection activeCell="A46" sqref="A46"/>
    </sheetView>
  </sheetViews>
  <sheetFormatPr defaultColWidth="9.140625" defaultRowHeight="12.75"/>
  <cols>
    <col min="1" max="1" width="54.421875" style="22" customWidth="1"/>
    <col min="2" max="2" width="12.00390625" style="22" customWidth="1"/>
    <col min="3" max="3" width="1.1484375" style="22" customWidth="1"/>
    <col min="4" max="4" width="13.28125" style="22" customWidth="1"/>
    <col min="5" max="5" width="1.28515625" style="22" customWidth="1"/>
    <col min="6" max="6" width="14.7109375" style="22" customWidth="1"/>
    <col min="7" max="7" width="1.1484375" style="22" customWidth="1"/>
    <col min="8" max="8" width="15.8515625" style="22" customWidth="1"/>
    <col min="9" max="9" width="1.28515625" style="22" customWidth="1"/>
    <col min="10" max="10" width="15.8515625" style="22" customWidth="1"/>
    <col min="11" max="11" width="1.1484375" style="108" customWidth="1"/>
    <col min="12" max="12" width="16.7109375" style="22" customWidth="1"/>
    <col min="13" max="13" width="1.57421875" style="22" customWidth="1"/>
    <col min="14" max="14" width="14.57421875" style="22" customWidth="1"/>
    <col min="15" max="15" width="1.28515625" style="22" customWidth="1"/>
    <col min="16" max="16" width="10.140625" style="22" bestFit="1" customWidth="1"/>
    <col min="17" max="17" width="1.57421875" style="22" customWidth="1"/>
    <col min="18" max="18" width="12.421875" style="22" bestFit="1" customWidth="1"/>
    <col min="19" max="19" width="9.140625" style="22" customWidth="1"/>
    <col min="20" max="20" width="14.8515625" style="22" bestFit="1" customWidth="1"/>
    <col min="21" max="16384" width="9.140625" style="22" customWidth="1"/>
  </cols>
  <sheetData>
    <row r="3" ht="15.75"/>
    <row r="4" ht="15.75"/>
    <row r="6" spans="1:18" ht="15.75" customHeight="1">
      <c r="A6" s="341" t="s">
        <v>92</v>
      </c>
      <c r="B6" s="341"/>
      <c r="C6" s="341"/>
      <c r="D6" s="341"/>
      <c r="E6" s="341"/>
      <c r="F6" s="341"/>
      <c r="G6" s="341"/>
      <c r="H6" s="341"/>
      <c r="I6" s="341"/>
      <c r="J6" s="341"/>
      <c r="K6" s="341"/>
      <c r="L6" s="341"/>
      <c r="M6" s="341"/>
      <c r="N6" s="341"/>
      <c r="O6" s="341"/>
      <c r="P6" s="341"/>
      <c r="Q6" s="341"/>
      <c r="R6" s="341"/>
    </row>
    <row r="7" spans="1:18" ht="15.75">
      <c r="A7" s="319" t="s">
        <v>0</v>
      </c>
      <c r="B7" s="319"/>
      <c r="C7" s="319"/>
      <c r="D7" s="319"/>
      <c r="E7" s="319"/>
      <c r="F7" s="319"/>
      <c r="G7" s="319"/>
      <c r="H7" s="319"/>
      <c r="I7" s="319"/>
      <c r="J7" s="319"/>
      <c r="K7" s="319"/>
      <c r="L7" s="319"/>
      <c r="M7" s="319"/>
      <c r="N7" s="319"/>
      <c r="O7" s="319"/>
      <c r="P7" s="319"/>
      <c r="Q7" s="319"/>
      <c r="R7" s="319"/>
    </row>
    <row r="8" spans="1:18" ht="15.75">
      <c r="A8" s="343" t="s">
        <v>81</v>
      </c>
      <c r="B8" s="343"/>
      <c r="C8" s="343"/>
      <c r="D8" s="343"/>
      <c r="E8" s="343"/>
      <c r="F8" s="343"/>
      <c r="G8" s="343"/>
      <c r="H8" s="343"/>
      <c r="I8" s="343"/>
      <c r="J8" s="343"/>
      <c r="K8" s="343"/>
      <c r="L8" s="343"/>
      <c r="M8" s="343"/>
      <c r="N8" s="343"/>
      <c r="O8" s="343"/>
      <c r="P8" s="343"/>
      <c r="Q8" s="343"/>
      <c r="R8" s="343"/>
    </row>
    <row r="9" spans="1:18" ht="15.75">
      <c r="A9" s="343" t="s">
        <v>221</v>
      </c>
      <c r="B9" s="343"/>
      <c r="C9" s="343"/>
      <c r="D9" s="343"/>
      <c r="E9" s="343"/>
      <c r="F9" s="343"/>
      <c r="G9" s="343"/>
      <c r="H9" s="343"/>
      <c r="I9" s="343"/>
      <c r="J9" s="343"/>
      <c r="K9" s="343"/>
      <c r="L9" s="343"/>
      <c r="M9" s="343"/>
      <c r="N9" s="343"/>
      <c r="O9" s="343"/>
      <c r="P9" s="343"/>
      <c r="Q9" s="343"/>
      <c r="R9" s="343"/>
    </row>
    <row r="10" spans="1:11" ht="15.75">
      <c r="A10" s="23"/>
      <c r="B10" s="23"/>
      <c r="C10" s="23"/>
      <c r="D10" s="23"/>
      <c r="E10" s="23"/>
      <c r="F10" s="23"/>
      <c r="G10" s="23"/>
      <c r="H10" s="23"/>
      <c r="I10" s="23"/>
      <c r="J10" s="23"/>
      <c r="K10" s="81"/>
    </row>
    <row r="11" spans="1:11" ht="15.75">
      <c r="A11" s="23"/>
      <c r="B11" s="23"/>
      <c r="C11" s="23"/>
      <c r="D11" s="23"/>
      <c r="E11" s="23"/>
      <c r="F11" s="23"/>
      <c r="G11" s="23"/>
      <c r="H11" s="23"/>
      <c r="I11" s="23"/>
      <c r="J11" s="23"/>
      <c r="K11" s="81"/>
    </row>
    <row r="12" spans="2:17" ht="15.75">
      <c r="B12" s="320" t="s">
        <v>132</v>
      </c>
      <c r="C12" s="320"/>
      <c r="D12" s="320"/>
      <c r="E12" s="320"/>
      <c r="F12" s="320"/>
      <c r="G12" s="320"/>
      <c r="H12" s="320"/>
      <c r="I12" s="320"/>
      <c r="J12" s="320"/>
      <c r="K12" s="320"/>
      <c r="L12" s="320"/>
      <c r="M12" s="320"/>
      <c r="N12" s="320"/>
      <c r="O12" s="89"/>
      <c r="Q12" s="190"/>
    </row>
    <row r="13" spans="2:17" ht="15.75">
      <c r="B13" s="55"/>
      <c r="C13" s="55"/>
      <c r="D13" s="321" t="s">
        <v>19</v>
      </c>
      <c r="E13" s="321"/>
      <c r="F13" s="321"/>
      <c r="G13" s="321"/>
      <c r="H13" s="321"/>
      <c r="I13" s="321"/>
      <c r="J13" s="321"/>
      <c r="K13" s="321"/>
      <c r="L13" s="321"/>
      <c r="M13" s="44"/>
      <c r="N13" s="55"/>
      <c r="O13" s="55"/>
      <c r="Q13" s="190"/>
    </row>
    <row r="14" spans="1:15" ht="15.75">
      <c r="A14" s="23"/>
      <c r="B14" s="23"/>
      <c r="C14" s="23"/>
      <c r="D14" s="322" t="s">
        <v>254</v>
      </c>
      <c r="E14" s="322"/>
      <c r="F14" s="322"/>
      <c r="G14" s="322"/>
      <c r="H14" s="322"/>
      <c r="I14" s="322"/>
      <c r="J14" s="322"/>
      <c r="K14" s="74"/>
      <c r="L14" s="44" t="s">
        <v>24</v>
      </c>
      <c r="M14" s="44"/>
      <c r="N14" s="55"/>
      <c r="O14" s="55"/>
    </row>
    <row r="15" spans="1:15" ht="15.75">
      <c r="A15" s="23"/>
      <c r="B15" s="23"/>
      <c r="C15" s="23"/>
      <c r="D15" s="74"/>
      <c r="E15" s="74"/>
      <c r="G15" s="74"/>
      <c r="H15" s="74" t="s">
        <v>40</v>
      </c>
      <c r="I15" s="74"/>
      <c r="J15" s="74"/>
      <c r="K15" s="74"/>
      <c r="L15" s="44"/>
      <c r="M15" s="44"/>
      <c r="N15" s="55"/>
      <c r="O15" s="55"/>
    </row>
    <row r="16" spans="1:18" ht="15.75" customHeight="1">
      <c r="A16" s="80"/>
      <c r="B16" s="74" t="s">
        <v>25</v>
      </c>
      <c r="C16" s="74"/>
      <c r="D16" s="74" t="s">
        <v>25</v>
      </c>
      <c r="E16" s="74"/>
      <c r="F16" s="74" t="s">
        <v>32</v>
      </c>
      <c r="G16" s="74"/>
      <c r="H16" s="74" t="s">
        <v>41</v>
      </c>
      <c r="I16" s="74"/>
      <c r="J16" s="74" t="s">
        <v>188</v>
      </c>
      <c r="K16" s="74"/>
      <c r="L16" s="74"/>
      <c r="M16" s="74"/>
      <c r="P16" s="192" t="s">
        <v>135</v>
      </c>
      <c r="R16" s="191" t="s">
        <v>137</v>
      </c>
    </row>
    <row r="17" spans="1:18" ht="15.75" customHeight="1">
      <c r="A17" s="81"/>
      <c r="B17" s="82" t="s">
        <v>27</v>
      </c>
      <c r="C17" s="74"/>
      <c r="D17" s="82" t="s">
        <v>28</v>
      </c>
      <c r="E17" s="74"/>
      <c r="F17" s="82" t="s">
        <v>43</v>
      </c>
      <c r="G17" s="74"/>
      <c r="H17" s="82" t="s">
        <v>42</v>
      </c>
      <c r="I17" s="74"/>
      <c r="J17" s="82" t="s">
        <v>19</v>
      </c>
      <c r="K17" s="82"/>
      <c r="L17" s="82" t="s">
        <v>20</v>
      </c>
      <c r="M17" s="74"/>
      <c r="N17" s="82" t="s">
        <v>26</v>
      </c>
      <c r="O17" s="82"/>
      <c r="P17" s="193" t="s">
        <v>136</v>
      </c>
      <c r="R17" s="194" t="s">
        <v>138</v>
      </c>
    </row>
    <row r="18" spans="1:18" ht="15.75">
      <c r="A18" s="81"/>
      <c r="B18" s="74" t="s">
        <v>5</v>
      </c>
      <c r="C18" s="74"/>
      <c r="D18" s="74" t="s">
        <v>5</v>
      </c>
      <c r="E18" s="74"/>
      <c r="F18" s="74" t="s">
        <v>5</v>
      </c>
      <c r="G18" s="74"/>
      <c r="H18" s="74" t="s">
        <v>5</v>
      </c>
      <c r="I18" s="74"/>
      <c r="J18" s="74" t="s">
        <v>5</v>
      </c>
      <c r="K18" s="74"/>
      <c r="L18" s="74" t="s">
        <v>5</v>
      </c>
      <c r="M18" s="74"/>
      <c r="N18" s="74" t="s">
        <v>5</v>
      </c>
      <c r="O18" s="74"/>
      <c r="P18" s="74" t="s">
        <v>5</v>
      </c>
      <c r="R18" s="74" t="s">
        <v>5</v>
      </c>
    </row>
    <row r="19" spans="1:15" ht="15.75">
      <c r="A19" s="143" t="s">
        <v>222</v>
      </c>
      <c r="B19" s="74"/>
      <c r="C19" s="74"/>
      <c r="D19" s="74"/>
      <c r="E19" s="74"/>
      <c r="F19" s="74"/>
      <c r="G19" s="74"/>
      <c r="H19" s="74"/>
      <c r="I19" s="74"/>
      <c r="J19" s="74"/>
      <c r="K19" s="74"/>
      <c r="L19" s="74"/>
      <c r="M19" s="74"/>
      <c r="N19" s="74"/>
      <c r="O19" s="74"/>
    </row>
    <row r="20" spans="1:15" ht="15.75">
      <c r="A20" s="143"/>
      <c r="B20" s="74"/>
      <c r="C20" s="74"/>
      <c r="D20" s="74"/>
      <c r="E20" s="74"/>
      <c r="F20" s="74"/>
      <c r="G20" s="74"/>
      <c r="H20" s="74"/>
      <c r="I20" s="74"/>
      <c r="J20" s="74"/>
      <c r="K20" s="74"/>
      <c r="L20" s="74"/>
      <c r="M20" s="74"/>
      <c r="N20" s="74"/>
      <c r="O20" s="74"/>
    </row>
    <row r="21" spans="1:15" ht="15.75">
      <c r="A21" s="143"/>
      <c r="B21" s="74"/>
      <c r="C21" s="74"/>
      <c r="D21" s="74"/>
      <c r="E21" s="74"/>
      <c r="F21" s="74"/>
      <c r="G21" s="74"/>
      <c r="H21" s="74"/>
      <c r="I21" s="74"/>
      <c r="J21" s="74"/>
      <c r="K21" s="74"/>
      <c r="L21" s="74"/>
      <c r="M21" s="74"/>
      <c r="N21" s="74"/>
      <c r="O21" s="74"/>
    </row>
    <row r="22" spans="1:22" ht="15.75">
      <c r="A22" s="62" t="s">
        <v>223</v>
      </c>
      <c r="B22" s="186">
        <v>66570</v>
      </c>
      <c r="C22" s="186"/>
      <c r="D22" s="186">
        <v>3</v>
      </c>
      <c r="E22" s="186"/>
      <c r="F22" s="186">
        <v>0</v>
      </c>
      <c r="G22" s="186"/>
      <c r="H22" s="186">
        <v>298</v>
      </c>
      <c r="I22" s="186"/>
      <c r="J22" s="186">
        <v>111</v>
      </c>
      <c r="K22" s="186"/>
      <c r="L22" s="186">
        <v>31774</v>
      </c>
      <c r="M22" s="186"/>
      <c r="N22" s="186">
        <f>SUM(B22:L22)</f>
        <v>98756</v>
      </c>
      <c r="O22" s="186"/>
      <c r="P22" s="93">
        <v>0</v>
      </c>
      <c r="Q22" s="93"/>
      <c r="R22" s="93">
        <f>SUM(N22:P22)</f>
        <v>98756</v>
      </c>
      <c r="S22" s="93"/>
      <c r="T22" s="93"/>
      <c r="U22" s="93"/>
      <c r="V22" s="93"/>
    </row>
    <row r="23" spans="1:22" ht="15.75">
      <c r="A23" s="5"/>
      <c r="B23" s="58"/>
      <c r="C23" s="58"/>
      <c r="D23" s="58"/>
      <c r="E23" s="58"/>
      <c r="F23" s="58"/>
      <c r="G23" s="58"/>
      <c r="H23" s="58"/>
      <c r="I23" s="58"/>
      <c r="J23" s="58"/>
      <c r="K23" s="58"/>
      <c r="L23" s="58"/>
      <c r="M23" s="58"/>
      <c r="N23" s="58"/>
      <c r="O23" s="58"/>
      <c r="P23" s="93"/>
      <c r="Q23" s="93"/>
      <c r="R23" s="93"/>
      <c r="S23" s="93"/>
      <c r="T23" s="93"/>
      <c r="U23" s="93"/>
      <c r="V23" s="93"/>
    </row>
    <row r="24" spans="1:22" ht="15.75" hidden="1">
      <c r="A24" s="30" t="s">
        <v>186</v>
      </c>
      <c r="B24" s="189">
        <v>0</v>
      </c>
      <c r="C24" s="189"/>
      <c r="D24" s="189"/>
      <c r="E24" s="189"/>
      <c r="F24" s="189">
        <v>0</v>
      </c>
      <c r="G24" s="189"/>
      <c r="H24" s="189">
        <v>0</v>
      </c>
      <c r="I24" s="189"/>
      <c r="J24" s="189">
        <v>0</v>
      </c>
      <c r="K24" s="186"/>
      <c r="L24" s="189"/>
      <c r="M24" s="189"/>
      <c r="N24" s="186">
        <f>SUM(B24:L24)</f>
        <v>0</v>
      </c>
      <c r="O24" s="186"/>
      <c r="P24" s="93">
        <v>0</v>
      </c>
      <c r="Q24" s="93"/>
      <c r="R24" s="93">
        <f>N24+P24</f>
        <v>0</v>
      </c>
      <c r="S24" s="93"/>
      <c r="T24" s="93"/>
      <c r="U24" s="93"/>
      <c r="V24" s="93"/>
    </row>
    <row r="25" spans="1:22" ht="15.75" hidden="1">
      <c r="A25" s="30"/>
      <c r="B25" s="189"/>
      <c r="C25" s="189"/>
      <c r="D25" s="189"/>
      <c r="E25" s="189"/>
      <c r="F25" s="189"/>
      <c r="G25" s="189"/>
      <c r="H25" s="189"/>
      <c r="I25" s="189"/>
      <c r="J25" s="189"/>
      <c r="K25" s="186"/>
      <c r="L25" s="189"/>
      <c r="M25" s="189"/>
      <c r="N25" s="186"/>
      <c r="O25" s="186"/>
      <c r="P25" s="93"/>
      <c r="Q25" s="93"/>
      <c r="R25" s="93"/>
      <c r="S25" s="93"/>
      <c r="T25" s="93"/>
      <c r="U25" s="93"/>
      <c r="V25" s="93"/>
    </row>
    <row r="26" spans="1:22" ht="15.75">
      <c r="A26" s="30" t="s">
        <v>189</v>
      </c>
      <c r="B26" s="292">
        <v>0</v>
      </c>
      <c r="C26" s="189"/>
      <c r="D26" s="292">
        <v>9</v>
      </c>
      <c r="E26" s="189"/>
      <c r="F26" s="292">
        <v>0</v>
      </c>
      <c r="G26" s="189"/>
      <c r="H26" s="292">
        <v>0</v>
      </c>
      <c r="I26" s="189"/>
      <c r="J26" s="189">
        <v>-9</v>
      </c>
      <c r="K26" s="186"/>
      <c r="L26" s="292">
        <v>0</v>
      </c>
      <c r="M26" s="189"/>
      <c r="N26" s="186">
        <f>SUM(B26:L26)</f>
        <v>0</v>
      </c>
      <c r="O26" s="186"/>
      <c r="P26" s="93">
        <v>0</v>
      </c>
      <c r="Q26" s="93"/>
      <c r="R26" s="93">
        <f>N26+P26</f>
        <v>0</v>
      </c>
      <c r="S26" s="93"/>
      <c r="T26" s="93"/>
      <c r="U26" s="93"/>
      <c r="V26" s="93"/>
    </row>
    <row r="27" spans="1:22" ht="15.75">
      <c r="A27" s="30"/>
      <c r="B27" s="292"/>
      <c r="C27" s="292"/>
      <c r="D27" s="292"/>
      <c r="E27" s="292"/>
      <c r="F27" s="292"/>
      <c r="G27" s="292"/>
      <c r="H27" s="292"/>
      <c r="I27" s="292"/>
      <c r="J27" s="292"/>
      <c r="K27" s="298"/>
      <c r="L27" s="292"/>
      <c r="M27" s="293"/>
      <c r="N27" s="296"/>
      <c r="O27" s="296"/>
      <c r="P27" s="93"/>
      <c r="Q27" s="93"/>
      <c r="R27" s="93"/>
      <c r="S27" s="93"/>
      <c r="T27" s="93"/>
      <c r="U27" s="93"/>
      <c r="V27" s="93"/>
    </row>
    <row r="28" spans="1:22" ht="15.75">
      <c r="A28" s="30" t="s">
        <v>62</v>
      </c>
      <c r="B28" s="292">
        <v>0</v>
      </c>
      <c r="C28" s="292"/>
      <c r="D28" s="292">
        <v>0</v>
      </c>
      <c r="E28" s="292"/>
      <c r="F28" s="292">
        <v>0</v>
      </c>
      <c r="G28" s="292"/>
      <c r="H28" s="292">
        <v>-62</v>
      </c>
      <c r="I28" s="292"/>
      <c r="J28" s="292">
        <v>0</v>
      </c>
      <c r="K28" s="298"/>
      <c r="L28" s="292">
        <v>0</v>
      </c>
      <c r="M28" s="293"/>
      <c r="N28" s="296">
        <f>SUM(B28:L28)</f>
        <v>-62</v>
      </c>
      <c r="O28" s="296"/>
      <c r="P28" s="93">
        <v>0</v>
      </c>
      <c r="Q28" s="93"/>
      <c r="R28" s="93">
        <f>N28+P28</f>
        <v>-62</v>
      </c>
      <c r="S28" s="93"/>
      <c r="T28" s="93"/>
      <c r="U28" s="93"/>
      <c r="V28" s="93"/>
    </row>
    <row r="29" spans="1:22" ht="15.75">
      <c r="A29" s="30"/>
      <c r="B29" s="292"/>
      <c r="C29" s="292"/>
      <c r="D29" s="292"/>
      <c r="E29" s="292"/>
      <c r="F29" s="292"/>
      <c r="G29" s="292"/>
      <c r="H29" s="292"/>
      <c r="I29" s="292"/>
      <c r="J29" s="292"/>
      <c r="K29" s="298"/>
      <c r="L29" s="292"/>
      <c r="M29" s="293"/>
      <c r="N29" s="296"/>
      <c r="O29" s="296"/>
      <c r="P29" s="93"/>
      <c r="Q29" s="93"/>
      <c r="R29" s="93"/>
      <c r="S29" s="93"/>
      <c r="T29" s="93"/>
      <c r="U29" s="93"/>
      <c r="V29" s="93"/>
    </row>
    <row r="30" spans="1:22" ht="15.75">
      <c r="A30" s="5" t="s">
        <v>206</v>
      </c>
      <c r="B30" s="292">
        <v>0</v>
      </c>
      <c r="C30" s="292"/>
      <c r="D30" s="292">
        <v>0</v>
      </c>
      <c r="E30" s="292"/>
      <c r="F30" s="292">
        <v>0</v>
      </c>
      <c r="G30" s="292"/>
      <c r="H30" s="292">
        <v>0</v>
      </c>
      <c r="I30" s="292"/>
      <c r="J30" s="292">
        <v>0</v>
      </c>
      <c r="K30" s="298"/>
      <c r="L30" s="292">
        <f>PL!B35</f>
        <v>3055</v>
      </c>
      <c r="M30" s="293"/>
      <c r="N30" s="296">
        <f>SUM(B30:L30)</f>
        <v>3055</v>
      </c>
      <c r="O30" s="296"/>
      <c r="P30" s="93">
        <v>1304</v>
      </c>
      <c r="Q30" s="93"/>
      <c r="R30" s="93">
        <f>N30+P30</f>
        <v>4359</v>
      </c>
      <c r="S30" s="93"/>
      <c r="T30" s="93"/>
      <c r="U30" s="93"/>
      <c r="V30" s="93"/>
    </row>
    <row r="31" spans="1:22" ht="15.75">
      <c r="A31" s="5"/>
      <c r="B31" s="292"/>
      <c r="C31" s="292"/>
      <c r="D31" s="292"/>
      <c r="E31" s="292"/>
      <c r="F31" s="292"/>
      <c r="G31" s="292"/>
      <c r="H31" s="292"/>
      <c r="I31" s="292"/>
      <c r="J31" s="292"/>
      <c r="K31" s="298"/>
      <c r="L31" s="292"/>
      <c r="M31" s="293"/>
      <c r="N31" s="296"/>
      <c r="O31" s="296"/>
      <c r="P31" s="93"/>
      <c r="Q31" s="93"/>
      <c r="R31" s="93"/>
      <c r="S31" s="93"/>
      <c r="T31" s="93"/>
      <c r="U31" s="93"/>
      <c r="V31" s="93"/>
    </row>
    <row r="32" spans="1:22" ht="15.75">
      <c r="A32" s="5" t="s">
        <v>191</v>
      </c>
      <c r="B32" s="292"/>
      <c r="C32" s="292"/>
      <c r="D32" s="292"/>
      <c r="E32" s="292"/>
      <c r="F32" s="292"/>
      <c r="G32" s="292"/>
      <c r="H32" s="292"/>
      <c r="I32" s="292"/>
      <c r="J32" s="292"/>
      <c r="K32" s="298"/>
      <c r="L32" s="292"/>
      <c r="M32" s="293"/>
      <c r="N32" s="296"/>
      <c r="O32" s="296"/>
      <c r="P32" s="93"/>
      <c r="Q32" s="93"/>
      <c r="R32" s="93"/>
      <c r="S32" s="93"/>
      <c r="T32" s="93"/>
      <c r="U32" s="93"/>
      <c r="V32" s="93"/>
    </row>
    <row r="33" spans="1:22" ht="15.75">
      <c r="A33" s="5" t="s">
        <v>192</v>
      </c>
      <c r="B33" s="292">
        <v>60</v>
      </c>
      <c r="C33" s="292"/>
      <c r="D33" s="292">
        <v>0</v>
      </c>
      <c r="E33" s="292"/>
      <c r="F33" s="292">
        <v>0</v>
      </c>
      <c r="G33" s="292"/>
      <c r="H33" s="292">
        <v>0</v>
      </c>
      <c r="I33" s="292"/>
      <c r="J33" s="292">
        <v>0</v>
      </c>
      <c r="K33" s="298"/>
      <c r="L33" s="292">
        <v>0</v>
      </c>
      <c r="M33" s="293"/>
      <c r="N33" s="296">
        <f>SUM(B33:L33)</f>
        <v>60</v>
      </c>
      <c r="O33" s="296"/>
      <c r="P33" s="93">
        <v>0</v>
      </c>
      <c r="Q33" s="93"/>
      <c r="R33" s="93">
        <f>N33+P33</f>
        <v>60</v>
      </c>
      <c r="S33" s="93"/>
      <c r="T33" s="93"/>
      <c r="U33" s="93"/>
      <c r="V33" s="93"/>
    </row>
    <row r="34" spans="1:22" ht="9.75" customHeight="1">
      <c r="A34" s="94"/>
      <c r="B34" s="294"/>
      <c r="C34" s="293"/>
      <c r="D34" s="294"/>
      <c r="E34" s="293"/>
      <c r="F34" s="294"/>
      <c r="G34" s="293"/>
      <c r="H34" s="294"/>
      <c r="I34" s="293"/>
      <c r="J34" s="294"/>
      <c r="K34" s="297"/>
      <c r="L34" s="294"/>
      <c r="M34" s="293"/>
      <c r="N34" s="294"/>
      <c r="O34" s="297"/>
      <c r="P34" s="93"/>
      <c r="Q34" s="93"/>
      <c r="R34" s="93"/>
      <c r="S34" s="93"/>
      <c r="T34" s="93"/>
      <c r="U34" s="93"/>
      <c r="V34" s="93"/>
    </row>
    <row r="35" spans="1:22" ht="7.5" customHeight="1">
      <c r="A35" s="94"/>
      <c r="B35" s="293"/>
      <c r="C35" s="293"/>
      <c r="D35" s="293"/>
      <c r="E35" s="293"/>
      <c r="F35" s="293"/>
      <c r="G35" s="293"/>
      <c r="H35" s="293"/>
      <c r="I35" s="293"/>
      <c r="J35" s="293"/>
      <c r="K35" s="297"/>
      <c r="L35" s="293"/>
      <c r="M35" s="293"/>
      <c r="N35" s="293"/>
      <c r="O35" s="293"/>
      <c r="P35" s="195"/>
      <c r="Q35" s="93"/>
      <c r="R35" s="195"/>
      <c r="S35" s="93"/>
      <c r="T35" s="93"/>
      <c r="U35" s="93"/>
      <c r="V35" s="93"/>
    </row>
    <row r="36" spans="1:22" ht="16.5" thickBot="1">
      <c r="A36" s="149" t="s">
        <v>224</v>
      </c>
      <c r="B36" s="295">
        <f>SUM(B22:B34)</f>
        <v>66630</v>
      </c>
      <c r="C36" s="293"/>
      <c r="D36" s="295">
        <f>SUM(D22:D34)</f>
        <v>12</v>
      </c>
      <c r="E36" s="293"/>
      <c r="F36" s="295">
        <f>SUM(F22:F34)</f>
        <v>0</v>
      </c>
      <c r="G36" s="293"/>
      <c r="H36" s="295">
        <f>SUM(H22:H34)</f>
        <v>236</v>
      </c>
      <c r="I36" s="293"/>
      <c r="J36" s="295">
        <f>SUM(J22:J34)</f>
        <v>102</v>
      </c>
      <c r="K36" s="297"/>
      <c r="L36" s="295">
        <f>SUM(L22:L34)</f>
        <v>34829</v>
      </c>
      <c r="M36" s="293"/>
      <c r="N36" s="295">
        <f>SUM(N22:N34)</f>
        <v>101809</v>
      </c>
      <c r="O36" s="297"/>
      <c r="P36" s="295">
        <f>SUM(P22:P34)</f>
        <v>1304</v>
      </c>
      <c r="Q36" s="93"/>
      <c r="R36" s="295">
        <f>SUM(R22:R34)</f>
        <v>103113</v>
      </c>
      <c r="S36" s="93"/>
      <c r="T36" s="299"/>
      <c r="U36" s="93"/>
      <c r="V36" s="93"/>
    </row>
    <row r="37" spans="1:22" ht="16.5" thickTop="1">
      <c r="A37" s="94"/>
      <c r="B37" s="297"/>
      <c r="C37" s="293"/>
      <c r="D37" s="297"/>
      <c r="E37" s="293"/>
      <c r="F37" s="297"/>
      <c r="G37" s="293"/>
      <c r="H37" s="297"/>
      <c r="I37" s="293"/>
      <c r="J37" s="293"/>
      <c r="K37" s="297"/>
      <c r="L37" s="297"/>
      <c r="M37" s="293"/>
      <c r="N37" s="297"/>
      <c r="O37" s="297"/>
      <c r="P37" s="93"/>
      <c r="Q37" s="93"/>
      <c r="R37" s="93"/>
      <c r="S37" s="93"/>
      <c r="T37" s="93"/>
      <c r="U37" s="93"/>
      <c r="V37" s="93"/>
    </row>
    <row r="39" spans="2:15" ht="15.75">
      <c r="B39" s="320" t="s">
        <v>132</v>
      </c>
      <c r="C39" s="320"/>
      <c r="D39" s="320"/>
      <c r="E39" s="320"/>
      <c r="F39" s="320"/>
      <c r="G39" s="320"/>
      <c r="H39" s="320"/>
      <c r="I39" s="320"/>
      <c r="J39" s="320"/>
      <c r="K39" s="320"/>
      <c r="L39" s="320"/>
      <c r="M39" s="320"/>
      <c r="N39" s="320"/>
      <c r="O39" s="89"/>
    </row>
    <row r="40" spans="2:15" ht="15.75">
      <c r="B40" s="55"/>
      <c r="C40" s="55"/>
      <c r="D40" s="321" t="s">
        <v>19</v>
      </c>
      <c r="E40" s="321"/>
      <c r="F40" s="321"/>
      <c r="G40" s="321"/>
      <c r="H40" s="321"/>
      <c r="I40" s="321"/>
      <c r="J40" s="321"/>
      <c r="K40" s="321"/>
      <c r="L40" s="321"/>
      <c r="M40" s="44"/>
      <c r="N40" s="55"/>
      <c r="O40" s="55"/>
    </row>
    <row r="41" spans="1:16" ht="15.75">
      <c r="A41" s="23"/>
      <c r="B41" s="23"/>
      <c r="C41" s="23"/>
      <c r="D41" s="322" t="s">
        <v>254</v>
      </c>
      <c r="E41" s="322"/>
      <c r="F41" s="322"/>
      <c r="G41" s="322"/>
      <c r="H41" s="322"/>
      <c r="I41" s="322"/>
      <c r="J41" s="322"/>
      <c r="K41" s="44"/>
      <c r="L41" s="44" t="s">
        <v>24</v>
      </c>
      <c r="N41" s="44"/>
      <c r="O41" s="55"/>
      <c r="P41" s="55"/>
    </row>
    <row r="42" spans="1:16" ht="15.75">
      <c r="A42" s="23"/>
      <c r="B42" s="23"/>
      <c r="C42" s="23"/>
      <c r="D42" s="74"/>
      <c r="E42" s="74"/>
      <c r="G42" s="74"/>
      <c r="H42" s="74" t="s">
        <v>40</v>
      </c>
      <c r="I42" s="74"/>
      <c r="J42" s="74"/>
      <c r="K42" s="74"/>
      <c r="L42" s="74"/>
      <c r="M42" s="74"/>
      <c r="N42" s="44"/>
      <c r="O42" s="55"/>
      <c r="P42" s="55"/>
    </row>
    <row r="43" spans="1:18" ht="15.75">
      <c r="A43" s="80"/>
      <c r="B43" s="74" t="s">
        <v>25</v>
      </c>
      <c r="C43" s="74"/>
      <c r="D43" s="74" t="s">
        <v>25</v>
      </c>
      <c r="E43" s="74"/>
      <c r="F43" s="74" t="s">
        <v>32</v>
      </c>
      <c r="G43" s="74"/>
      <c r="H43" s="74" t="s">
        <v>41</v>
      </c>
      <c r="I43" s="74"/>
      <c r="J43" s="74" t="s">
        <v>188</v>
      </c>
      <c r="K43" s="74"/>
      <c r="L43" s="74"/>
      <c r="M43" s="108"/>
      <c r="P43" s="192" t="s">
        <v>135</v>
      </c>
      <c r="R43" s="191" t="s">
        <v>137</v>
      </c>
    </row>
    <row r="44" spans="1:18" ht="15.75">
      <c r="A44" s="81"/>
      <c r="B44" s="82" t="s">
        <v>27</v>
      </c>
      <c r="C44" s="74"/>
      <c r="D44" s="82" t="s">
        <v>28</v>
      </c>
      <c r="E44" s="74"/>
      <c r="F44" s="82" t="s">
        <v>43</v>
      </c>
      <c r="G44" s="74"/>
      <c r="H44" s="82" t="s">
        <v>42</v>
      </c>
      <c r="I44" s="74"/>
      <c r="J44" s="82" t="s">
        <v>19</v>
      </c>
      <c r="K44" s="82"/>
      <c r="L44" s="82" t="s">
        <v>20</v>
      </c>
      <c r="M44" s="82"/>
      <c r="N44" s="82" t="s">
        <v>26</v>
      </c>
      <c r="P44" s="193" t="s">
        <v>136</v>
      </c>
      <c r="R44" s="194" t="s">
        <v>138</v>
      </c>
    </row>
    <row r="45" spans="1:18" ht="15.75">
      <c r="A45" s="81"/>
      <c r="B45" s="74" t="s">
        <v>5</v>
      </c>
      <c r="C45" s="74"/>
      <c r="D45" s="74" t="s">
        <v>5</v>
      </c>
      <c r="E45" s="74"/>
      <c r="F45" s="74" t="s">
        <v>5</v>
      </c>
      <c r="G45" s="74"/>
      <c r="H45" s="74" t="s">
        <v>5</v>
      </c>
      <c r="I45" s="74"/>
      <c r="J45" s="74" t="s">
        <v>5</v>
      </c>
      <c r="K45" s="74"/>
      <c r="L45" s="74" t="s">
        <v>5</v>
      </c>
      <c r="M45" s="74"/>
      <c r="N45" s="74" t="s">
        <v>5</v>
      </c>
      <c r="P45" s="74" t="s">
        <v>5</v>
      </c>
      <c r="R45" s="74" t="s">
        <v>5</v>
      </c>
    </row>
    <row r="46" spans="1:14" ht="15.75">
      <c r="A46" s="81"/>
      <c r="B46" s="74"/>
      <c r="C46" s="74"/>
      <c r="D46" s="74"/>
      <c r="E46" s="74"/>
      <c r="F46" s="74"/>
      <c r="G46" s="74"/>
      <c r="H46" s="74"/>
      <c r="I46" s="74"/>
      <c r="J46" s="74"/>
      <c r="K46" s="74"/>
      <c r="L46" s="74"/>
      <c r="M46" s="74"/>
      <c r="N46" s="74"/>
    </row>
    <row r="47" spans="1:14" ht="15.75">
      <c r="A47" s="143" t="s">
        <v>225</v>
      </c>
      <c r="B47" s="74"/>
      <c r="C47" s="74"/>
      <c r="D47" s="74"/>
      <c r="E47" s="74"/>
      <c r="F47" s="74"/>
      <c r="G47" s="74"/>
      <c r="H47" s="74"/>
      <c r="I47" s="74"/>
      <c r="J47" s="58"/>
      <c r="K47" s="74"/>
      <c r="L47" s="74"/>
      <c r="M47" s="74"/>
      <c r="N47" s="74"/>
    </row>
    <row r="48" spans="1:14" ht="15.75">
      <c r="A48" s="62" t="s">
        <v>236</v>
      </c>
      <c r="B48" s="74"/>
      <c r="C48" s="74"/>
      <c r="D48" s="74"/>
      <c r="E48" s="74"/>
      <c r="F48" s="74"/>
      <c r="G48" s="74"/>
      <c r="H48" s="74"/>
      <c r="I48" s="74"/>
      <c r="J48" s="58"/>
      <c r="K48" s="74"/>
      <c r="L48" s="74"/>
      <c r="M48" s="74"/>
      <c r="N48" s="74"/>
    </row>
    <row r="49" spans="1:18" ht="15.75">
      <c r="A49" s="5" t="s">
        <v>237</v>
      </c>
      <c r="B49" s="186">
        <v>60500</v>
      </c>
      <c r="C49" s="186"/>
      <c r="D49" s="186">
        <v>1984</v>
      </c>
      <c r="E49" s="186"/>
      <c r="F49" s="186">
        <v>3242</v>
      </c>
      <c r="G49" s="186"/>
      <c r="H49" s="186">
        <v>206</v>
      </c>
      <c r="I49" s="186"/>
      <c r="J49" s="186">
        <v>0</v>
      </c>
      <c r="K49" s="186"/>
      <c r="L49" s="186">
        <v>21954</v>
      </c>
      <c r="M49" s="186"/>
      <c r="N49" s="186">
        <f>SUM(B49:L49)</f>
        <v>87886</v>
      </c>
      <c r="P49" s="93">
        <v>0</v>
      </c>
      <c r="Q49" s="93"/>
      <c r="R49" s="93">
        <f>SUM(N49:P49)</f>
        <v>87886</v>
      </c>
    </row>
    <row r="50" spans="1:18" ht="15.75">
      <c r="A50" s="94" t="s">
        <v>238</v>
      </c>
      <c r="B50" s="58"/>
      <c r="C50" s="58"/>
      <c r="D50" s="58"/>
      <c r="E50" s="58"/>
      <c r="F50" s="58"/>
      <c r="G50" s="58"/>
      <c r="H50" s="58"/>
      <c r="I50" s="58"/>
      <c r="J50" s="58"/>
      <c r="K50" s="58"/>
      <c r="L50" s="58"/>
      <c r="M50" s="58"/>
      <c r="N50" s="58"/>
      <c r="P50" s="93"/>
      <c r="Q50" s="93"/>
      <c r="R50" s="93"/>
    </row>
    <row r="51" spans="1:18" ht="15.75">
      <c r="A51" s="285" t="s">
        <v>239</v>
      </c>
      <c r="B51" s="189">
        <v>0</v>
      </c>
      <c r="C51" s="189"/>
      <c r="D51" s="189">
        <v>0</v>
      </c>
      <c r="E51" s="189"/>
      <c r="F51" s="189">
        <v>-3242</v>
      </c>
      <c r="G51" s="189"/>
      <c r="H51" s="189">
        <v>0</v>
      </c>
      <c r="I51" s="189"/>
      <c r="J51" s="189">
        <v>0</v>
      </c>
      <c r="K51" s="189"/>
      <c r="L51" s="189">
        <v>3242</v>
      </c>
      <c r="M51" s="186"/>
      <c r="N51" s="186">
        <f>SUM(B51:L51)</f>
        <v>0</v>
      </c>
      <c r="P51" s="93">
        <v>0</v>
      </c>
      <c r="Q51" s="93"/>
      <c r="R51" s="93">
        <f>SUM(N51:P51)</f>
        <v>0</v>
      </c>
    </row>
    <row r="52" spans="1:18" ht="15.75">
      <c r="A52" s="285"/>
      <c r="B52" s="286"/>
      <c r="C52" s="189"/>
      <c r="D52" s="286"/>
      <c r="E52" s="189"/>
      <c r="F52" s="286"/>
      <c r="G52" s="189"/>
      <c r="H52" s="286"/>
      <c r="I52" s="189"/>
      <c r="J52" s="286"/>
      <c r="K52" s="286"/>
      <c r="L52" s="286"/>
      <c r="M52" s="186"/>
      <c r="N52" s="286"/>
      <c r="P52" s="301"/>
      <c r="Q52" s="93"/>
      <c r="R52" s="301"/>
    </row>
    <row r="53" spans="1:18" ht="15.75">
      <c r="A53" s="149" t="s">
        <v>240</v>
      </c>
      <c r="B53" s="292">
        <f>SUM(B49:B52)</f>
        <v>60500</v>
      </c>
      <c r="C53" s="189"/>
      <c r="D53" s="292">
        <f>SUM(D49:D52)</f>
        <v>1984</v>
      </c>
      <c r="E53" s="189"/>
      <c r="F53" s="292">
        <f>SUM(F49:F52)</f>
        <v>0</v>
      </c>
      <c r="G53" s="189"/>
      <c r="H53" s="292">
        <f>SUM(H49:H52)</f>
        <v>206</v>
      </c>
      <c r="I53" s="189"/>
      <c r="J53" s="292">
        <f>SUM(J49:J52)</f>
        <v>0</v>
      </c>
      <c r="K53" s="292"/>
      <c r="L53" s="292">
        <f>SUM(L49:L52)</f>
        <v>25196</v>
      </c>
      <c r="M53" s="298"/>
      <c r="N53" s="292">
        <f>SUM(N49:N52)</f>
        <v>87886</v>
      </c>
      <c r="P53" s="292">
        <f>SUM(P49:P52)</f>
        <v>0</v>
      </c>
      <c r="Q53" s="93"/>
      <c r="R53" s="292">
        <f>SUM(R49:R52)</f>
        <v>87886</v>
      </c>
    </row>
    <row r="54" spans="1:18" ht="15.75">
      <c r="A54" s="5"/>
      <c r="B54" s="292"/>
      <c r="C54" s="292"/>
      <c r="D54" s="292"/>
      <c r="E54" s="292"/>
      <c r="F54" s="292"/>
      <c r="G54" s="292"/>
      <c r="H54" s="292"/>
      <c r="I54" s="292"/>
      <c r="J54" s="292"/>
      <c r="K54" s="292"/>
      <c r="L54" s="292"/>
      <c r="M54" s="296"/>
      <c r="N54" s="296"/>
      <c r="P54" s="93"/>
      <c r="Q54" s="93"/>
      <c r="R54" s="93"/>
    </row>
    <row r="55" spans="1:18" ht="15.75">
      <c r="A55" s="30" t="s">
        <v>241</v>
      </c>
      <c r="B55" s="292">
        <v>0</v>
      </c>
      <c r="C55" s="292"/>
      <c r="D55" s="292">
        <v>-63</v>
      </c>
      <c r="E55" s="292"/>
      <c r="F55" s="292">
        <v>0</v>
      </c>
      <c r="G55" s="292"/>
      <c r="H55" s="292">
        <v>0</v>
      </c>
      <c r="I55" s="292"/>
      <c r="J55" s="292">
        <v>0</v>
      </c>
      <c r="K55" s="292"/>
      <c r="L55" s="292">
        <v>0</v>
      </c>
      <c r="M55" s="296"/>
      <c r="N55" s="186">
        <f>SUM(B55:L55)</f>
        <v>-63</v>
      </c>
      <c r="P55" s="93">
        <v>0</v>
      </c>
      <c r="Q55" s="93"/>
      <c r="R55" s="93">
        <f>SUM(N55:P55)</f>
        <v>-63</v>
      </c>
    </row>
    <row r="56" spans="1:18" ht="15.75">
      <c r="A56" s="30"/>
      <c r="B56" s="292"/>
      <c r="C56" s="292"/>
      <c r="D56" s="292"/>
      <c r="E56" s="292"/>
      <c r="F56" s="292"/>
      <c r="G56" s="292"/>
      <c r="H56" s="292"/>
      <c r="I56" s="292"/>
      <c r="J56" s="292"/>
      <c r="K56" s="292"/>
      <c r="L56" s="292"/>
      <c r="M56" s="296"/>
      <c r="N56" s="296"/>
      <c r="P56" s="93"/>
      <c r="Q56" s="93"/>
      <c r="R56" s="93"/>
    </row>
    <row r="57" spans="1:18" ht="15.75">
      <c r="A57" s="30" t="s">
        <v>62</v>
      </c>
      <c r="B57" s="292">
        <v>0</v>
      </c>
      <c r="C57" s="292"/>
      <c r="D57" s="292">
        <v>0</v>
      </c>
      <c r="E57" s="292"/>
      <c r="F57" s="292">
        <v>0</v>
      </c>
      <c r="G57" s="292"/>
      <c r="H57" s="292">
        <v>56</v>
      </c>
      <c r="I57" s="292"/>
      <c r="J57" s="292">
        <v>0</v>
      </c>
      <c r="K57" s="292"/>
      <c r="L57" s="292">
        <v>0</v>
      </c>
      <c r="M57" s="296"/>
      <c r="N57" s="186">
        <f>SUM(B57:L57)</f>
        <v>56</v>
      </c>
      <c r="P57" s="93">
        <v>0</v>
      </c>
      <c r="Q57" s="93"/>
      <c r="R57" s="93">
        <f>SUM(N57:P57)</f>
        <v>56</v>
      </c>
    </row>
    <row r="58" spans="1:18" ht="15.75">
      <c r="A58" s="30"/>
      <c r="B58" s="292"/>
      <c r="C58" s="292"/>
      <c r="D58" s="292"/>
      <c r="E58" s="292"/>
      <c r="F58" s="292"/>
      <c r="G58" s="292"/>
      <c r="H58" s="292"/>
      <c r="I58" s="292"/>
      <c r="J58" s="292"/>
      <c r="K58" s="292"/>
      <c r="L58" s="292"/>
      <c r="M58" s="296"/>
      <c r="N58" s="296"/>
      <c r="P58" s="93"/>
      <c r="Q58" s="93"/>
      <c r="R58" s="93"/>
    </row>
    <row r="59" spans="1:18" ht="15.75">
      <c r="A59" s="5" t="s">
        <v>169</v>
      </c>
      <c r="B59" s="292">
        <v>0</v>
      </c>
      <c r="C59" s="292"/>
      <c r="D59" s="292">
        <v>0</v>
      </c>
      <c r="E59" s="292"/>
      <c r="F59" s="292">
        <v>0</v>
      </c>
      <c r="G59" s="292"/>
      <c r="H59" s="292">
        <v>0</v>
      </c>
      <c r="I59" s="292"/>
      <c r="J59" s="292">
        <v>0</v>
      </c>
      <c r="K59" s="292"/>
      <c r="L59" s="292">
        <v>1851</v>
      </c>
      <c r="M59" s="296"/>
      <c r="N59" s="186">
        <f>SUM(B59:L59)</f>
        <v>1851</v>
      </c>
      <c r="P59" s="93">
        <v>0</v>
      </c>
      <c r="Q59" s="93"/>
      <c r="R59" s="93">
        <f>SUM(N59:P59)</f>
        <v>1851</v>
      </c>
    </row>
    <row r="60" spans="1:18" ht="15.75">
      <c r="A60" s="94"/>
      <c r="B60" s="292"/>
      <c r="C60" s="292"/>
      <c r="D60" s="292"/>
      <c r="E60" s="292"/>
      <c r="F60" s="292"/>
      <c r="G60" s="292"/>
      <c r="H60" s="292"/>
      <c r="I60" s="292"/>
      <c r="J60" s="292"/>
      <c r="K60" s="292"/>
      <c r="L60" s="292"/>
      <c r="M60" s="296"/>
      <c r="N60" s="296"/>
      <c r="P60" s="93"/>
      <c r="Q60" s="93"/>
      <c r="R60" s="93"/>
    </row>
    <row r="61" spans="1:18" ht="9.75" customHeight="1">
      <c r="A61" s="94"/>
      <c r="B61" s="294"/>
      <c r="C61" s="293"/>
      <c r="D61" s="294"/>
      <c r="E61" s="293"/>
      <c r="F61" s="294"/>
      <c r="G61" s="293"/>
      <c r="H61" s="294"/>
      <c r="I61" s="293"/>
      <c r="J61" s="293"/>
      <c r="K61" s="297"/>
      <c r="L61" s="294"/>
      <c r="M61" s="297"/>
      <c r="N61" s="294"/>
      <c r="P61" s="93"/>
      <c r="Q61" s="93"/>
      <c r="R61" s="93"/>
    </row>
    <row r="62" spans="1:18" ht="16.5" thickBot="1">
      <c r="A62" s="149" t="s">
        <v>233</v>
      </c>
      <c r="B62" s="295">
        <f>SUM(B53:B61)</f>
        <v>60500</v>
      </c>
      <c r="C62" s="293"/>
      <c r="D62" s="295">
        <f>SUM(D53:D61)</f>
        <v>1921</v>
      </c>
      <c r="E62" s="293"/>
      <c r="F62" s="295">
        <f>SUM(F53:F61)</f>
        <v>0</v>
      </c>
      <c r="G62" s="293"/>
      <c r="H62" s="295">
        <f>SUM(H53:H61)</f>
        <v>262</v>
      </c>
      <c r="I62" s="297"/>
      <c r="J62" s="300">
        <f>SUM(J53:J61)</f>
        <v>0</v>
      </c>
      <c r="K62" s="297"/>
      <c r="L62" s="295">
        <f>SUM(L53:L61)</f>
        <v>27047</v>
      </c>
      <c r="M62" s="297"/>
      <c r="N62" s="295">
        <f>SUM(N53:N61)</f>
        <v>89730</v>
      </c>
      <c r="O62" s="297"/>
      <c r="P62" s="300">
        <f>SUM(P53:P61)</f>
        <v>0</v>
      </c>
      <c r="Q62" s="297">
        <f>SUM(Q53:Q61)</f>
        <v>0</v>
      </c>
      <c r="R62" s="300">
        <f>SUM(R53:R61)</f>
        <v>89730</v>
      </c>
    </row>
    <row r="63" spans="10:11" ht="16.5" thickTop="1">
      <c r="J63" s="93"/>
      <c r="K63" s="22"/>
    </row>
    <row r="64" ht="15.75">
      <c r="J64" s="93"/>
    </row>
    <row r="65" ht="15.75">
      <c r="J65" s="93"/>
    </row>
    <row r="66" ht="15.75">
      <c r="J66" s="93"/>
    </row>
    <row r="67" ht="15.75">
      <c r="J67" s="93"/>
    </row>
  </sheetData>
  <mergeCells count="10">
    <mergeCell ref="B39:N39"/>
    <mergeCell ref="D40:L40"/>
    <mergeCell ref="D41:J41"/>
    <mergeCell ref="B12:N12"/>
    <mergeCell ref="D13:L13"/>
    <mergeCell ref="D14:J14"/>
    <mergeCell ref="A6:R6"/>
    <mergeCell ref="A7:R7"/>
    <mergeCell ref="A8:R8"/>
    <mergeCell ref="A9:R9"/>
  </mergeCells>
  <printOptions horizontalCentered="1"/>
  <pageMargins left="0.56" right="0.75" top="0.31" bottom="0.4" header="0.23" footer="0.25"/>
  <pageSetup fitToHeight="1" fitToWidth="1"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A6:H92"/>
  <sheetViews>
    <sheetView workbookViewId="0" topLeftCell="A10">
      <selection activeCell="C15" sqref="C15"/>
    </sheetView>
  </sheetViews>
  <sheetFormatPr defaultColWidth="9.140625" defaultRowHeight="12.75"/>
  <cols>
    <col min="1" max="1" width="4.421875" style="22" customWidth="1"/>
    <col min="2" max="2" width="53.00390625" style="22" customWidth="1"/>
    <col min="3" max="3" width="15.00390625" style="22" customWidth="1"/>
    <col min="4" max="4" width="2.57421875" style="108" customWidth="1"/>
    <col min="5" max="5" width="15.00390625" style="22" customWidth="1"/>
    <col min="6" max="6" width="2.140625" style="22" customWidth="1"/>
    <col min="7" max="16384" width="9.140625" style="22" customWidth="1"/>
  </cols>
  <sheetData>
    <row r="2" ht="15.75"/>
    <row r="3" ht="15.75"/>
    <row r="4" ht="15.75"/>
    <row r="6" spans="1:6" ht="15.75" customHeight="1">
      <c r="A6" s="341" t="s">
        <v>92</v>
      </c>
      <c r="B6" s="341"/>
      <c r="C6" s="341"/>
      <c r="D6" s="341"/>
      <c r="E6" s="341"/>
      <c r="F6" s="341"/>
    </row>
    <row r="7" spans="1:6" ht="15.75" customHeight="1">
      <c r="A7" s="319" t="s">
        <v>0</v>
      </c>
      <c r="B7" s="319"/>
      <c r="C7" s="319"/>
      <c r="D7" s="319"/>
      <c r="E7" s="319"/>
      <c r="F7" s="319"/>
    </row>
    <row r="8" spans="1:6" ht="15.75">
      <c r="A8" s="343" t="s">
        <v>82</v>
      </c>
      <c r="B8" s="343"/>
      <c r="C8" s="343"/>
      <c r="D8" s="343"/>
      <c r="E8" s="343"/>
      <c r="F8" s="343"/>
    </row>
    <row r="9" spans="1:6" ht="18" customHeight="1">
      <c r="A9" s="343" t="s">
        <v>217</v>
      </c>
      <c r="B9" s="343"/>
      <c r="C9" s="343"/>
      <c r="D9" s="343"/>
      <c r="E9" s="343"/>
      <c r="F9" s="343"/>
    </row>
    <row r="10" spans="1:6" ht="18" customHeight="1">
      <c r="A10" s="21"/>
      <c r="B10" s="21"/>
      <c r="C10" s="21"/>
      <c r="D10" s="107"/>
      <c r="E10" s="89"/>
      <c r="F10" s="21"/>
    </row>
    <row r="11" spans="1:5" ht="15" customHeight="1">
      <c r="A11" s="21"/>
      <c r="B11" s="21"/>
      <c r="C11" s="343" t="s">
        <v>226</v>
      </c>
      <c r="D11" s="343"/>
      <c r="E11" s="343"/>
    </row>
    <row r="12" spans="1:5" ht="19.5" customHeight="1">
      <c r="A12" s="46"/>
      <c r="B12" s="46"/>
      <c r="C12" s="9" t="s">
        <v>228</v>
      </c>
      <c r="D12" s="9"/>
      <c r="E12" s="9" t="s">
        <v>227</v>
      </c>
    </row>
    <row r="13" spans="1:5" ht="15.75" customHeight="1">
      <c r="A13" s="46"/>
      <c r="B13" s="46"/>
      <c r="C13" s="10" t="s">
        <v>5</v>
      </c>
      <c r="D13" s="10"/>
      <c r="E13" s="10" t="s">
        <v>5</v>
      </c>
    </row>
    <row r="14" spans="1:4" ht="15.75" customHeight="1">
      <c r="A14" s="46"/>
      <c r="B14" s="46"/>
      <c r="C14" s="9"/>
      <c r="D14" s="9"/>
    </row>
    <row r="15" spans="1:8" ht="15.75">
      <c r="A15" s="47" t="s">
        <v>117</v>
      </c>
      <c r="B15" s="46"/>
      <c r="C15" s="48">
        <v>940</v>
      </c>
      <c r="D15" s="106"/>
      <c r="E15" s="40">
        <v>3798</v>
      </c>
      <c r="H15" s="246"/>
    </row>
    <row r="16" spans="1:8" ht="15.75">
      <c r="A16" s="47"/>
      <c r="B16" s="46"/>
      <c r="C16" s="48"/>
      <c r="D16" s="106"/>
      <c r="E16" s="48"/>
      <c r="H16" s="246"/>
    </row>
    <row r="17" spans="1:8" ht="15.75">
      <c r="A17" s="47" t="s">
        <v>250</v>
      </c>
      <c r="B17" s="46"/>
      <c r="C17" s="48">
        <v>71</v>
      </c>
      <c r="D17" s="106"/>
      <c r="E17" s="40">
        <v>-1506</v>
      </c>
      <c r="H17" s="246"/>
    </row>
    <row r="18" spans="1:8" ht="15.75">
      <c r="A18" s="47"/>
      <c r="B18" s="46"/>
      <c r="C18" s="48"/>
      <c r="D18" s="106"/>
      <c r="E18" s="48"/>
      <c r="H18" s="246"/>
    </row>
    <row r="19" spans="1:8" ht="15.75">
      <c r="A19" s="47" t="s">
        <v>234</v>
      </c>
      <c r="B19" s="46"/>
      <c r="C19" s="48">
        <v>-591</v>
      </c>
      <c r="D19" s="106"/>
      <c r="E19" s="40">
        <v>-734</v>
      </c>
      <c r="H19" s="246"/>
    </row>
    <row r="20" spans="1:5" ht="15.75">
      <c r="A20" s="47"/>
      <c r="B20" s="46"/>
      <c r="C20" s="49"/>
      <c r="D20" s="106"/>
      <c r="E20" s="49"/>
    </row>
    <row r="21" spans="1:5" ht="15.75">
      <c r="A21" s="47" t="s">
        <v>235</v>
      </c>
      <c r="B21" s="46"/>
      <c r="C21" s="48">
        <f>SUM(C15:C20)</f>
        <v>420</v>
      </c>
      <c r="D21" s="106"/>
      <c r="E21" s="48">
        <f>SUM(E15:E20)</f>
        <v>1558</v>
      </c>
    </row>
    <row r="22" spans="1:5" ht="15.75">
      <c r="A22" s="47"/>
      <c r="B22" s="46"/>
      <c r="C22" s="48"/>
      <c r="D22" s="106"/>
      <c r="E22" s="50"/>
    </row>
    <row r="23" spans="1:5" ht="15.75">
      <c r="A23" s="47" t="s">
        <v>33</v>
      </c>
      <c r="B23" s="46"/>
      <c r="C23" s="40">
        <v>13498</v>
      </c>
      <c r="D23" s="50"/>
      <c r="E23" s="40">
        <v>10237</v>
      </c>
    </row>
    <row r="24" spans="1:5" ht="15.75">
      <c r="A24" s="47" t="s">
        <v>63</v>
      </c>
      <c r="B24" s="46"/>
      <c r="C24" s="48">
        <v>-37</v>
      </c>
      <c r="D24" s="106"/>
      <c r="E24" s="48">
        <v>29</v>
      </c>
    </row>
    <row r="25" spans="1:5" ht="16.5" thickBot="1">
      <c r="A25" s="47" t="s">
        <v>251</v>
      </c>
      <c r="B25" s="46"/>
      <c r="C25" s="51">
        <f>SUM(C21:C24)</f>
        <v>13881</v>
      </c>
      <c r="D25" s="106"/>
      <c r="E25" s="51">
        <f>SUM(E21:E24)</f>
        <v>11824</v>
      </c>
    </row>
    <row r="26" spans="1:5" ht="16.5" thickTop="1">
      <c r="A26" s="47"/>
      <c r="B26" s="46"/>
      <c r="C26" s="48"/>
      <c r="D26" s="106"/>
      <c r="E26" s="48"/>
    </row>
    <row r="27" spans="1:6" ht="15.75">
      <c r="A27" s="287" t="s">
        <v>34</v>
      </c>
      <c r="B27" s="324" t="s">
        <v>242</v>
      </c>
      <c r="C27" s="324"/>
      <c r="D27" s="324"/>
      <c r="E27" s="324"/>
      <c r="F27" s="324"/>
    </row>
    <row r="28" spans="1:6" ht="15.75">
      <c r="A28" s="287"/>
      <c r="B28" s="325"/>
      <c r="C28" s="325"/>
      <c r="D28" s="325"/>
      <c r="E28" s="325"/>
      <c r="F28" s="325"/>
    </row>
    <row r="29" spans="1:5" ht="15.75">
      <c r="A29" s="47"/>
      <c r="B29" s="46"/>
      <c r="C29" s="9" t="s">
        <v>245</v>
      </c>
      <c r="D29" s="9"/>
      <c r="E29" s="9" t="s">
        <v>244</v>
      </c>
    </row>
    <row r="30" spans="1:5" ht="15.75">
      <c r="A30" s="47"/>
      <c r="B30" s="46"/>
      <c r="C30" s="288" t="s">
        <v>5</v>
      </c>
      <c r="D30" s="101"/>
      <c r="E30" s="288" t="s">
        <v>5</v>
      </c>
    </row>
    <row r="31" spans="1:5" ht="15.75">
      <c r="A31" s="47"/>
      <c r="B31" s="46"/>
      <c r="C31" s="288"/>
      <c r="D31" s="101"/>
      <c r="E31" s="288"/>
    </row>
    <row r="32" spans="1:5" ht="16.5" thickBot="1">
      <c r="A32" s="47"/>
      <c r="B32" s="46" t="s">
        <v>243</v>
      </c>
      <c r="C32" s="289">
        <v>0</v>
      </c>
      <c r="D32" s="101"/>
      <c r="E32" s="289">
        <v>-63</v>
      </c>
    </row>
    <row r="33" spans="1:5" ht="16.5" thickTop="1">
      <c r="A33" s="47"/>
      <c r="B33" s="46"/>
      <c r="C33" s="170"/>
      <c r="D33" s="101"/>
      <c r="E33" s="170"/>
    </row>
    <row r="34" spans="1:5" ht="15.75">
      <c r="A34" s="47"/>
      <c r="B34" s="46"/>
      <c r="C34" s="48"/>
      <c r="D34" s="106"/>
      <c r="E34" s="48"/>
    </row>
    <row r="35" spans="1:2" ht="15.75">
      <c r="A35" s="47" t="s">
        <v>246</v>
      </c>
      <c r="B35" s="46" t="s">
        <v>35</v>
      </c>
    </row>
    <row r="36" spans="1:5" ht="15.75">
      <c r="A36" s="47"/>
      <c r="B36" s="46"/>
      <c r="C36" s="9" t="s">
        <v>228</v>
      </c>
      <c r="D36" s="9"/>
      <c r="E36" s="9" t="s">
        <v>227</v>
      </c>
    </row>
    <row r="37" spans="1:5" ht="15.75">
      <c r="A37" s="47"/>
      <c r="B37" s="46"/>
      <c r="C37" s="99" t="s">
        <v>5</v>
      </c>
      <c r="D37" s="109"/>
      <c r="E37" s="99" t="s">
        <v>5</v>
      </c>
    </row>
    <row r="38" spans="1:5" ht="15.75">
      <c r="A38" s="47"/>
      <c r="B38" s="46" t="s">
        <v>36</v>
      </c>
      <c r="C38" s="48">
        <v>9455</v>
      </c>
      <c r="D38" s="106"/>
      <c r="E38" s="48">
        <v>8025</v>
      </c>
    </row>
    <row r="39" spans="1:5" ht="15.75">
      <c r="A39" s="47"/>
      <c r="B39" s="46" t="s">
        <v>207</v>
      </c>
      <c r="C39" s="48">
        <v>4426</v>
      </c>
      <c r="D39" s="106"/>
      <c r="E39" s="48">
        <v>5273</v>
      </c>
    </row>
    <row r="40" spans="1:5" ht="15.75">
      <c r="A40" s="47"/>
      <c r="B40" s="46" t="s">
        <v>94</v>
      </c>
      <c r="C40" s="48">
        <v>0</v>
      </c>
      <c r="D40" s="106"/>
      <c r="E40" s="48">
        <v>-1474</v>
      </c>
    </row>
    <row r="41" spans="1:5" ht="16.5" thickBot="1">
      <c r="A41" s="47"/>
      <c r="B41" s="46"/>
      <c r="C41" s="51">
        <f>SUM(C38:C40)</f>
        <v>13881</v>
      </c>
      <c r="D41" s="106"/>
      <c r="E41" s="51">
        <f>SUM(E38:E40)</f>
        <v>11824</v>
      </c>
    </row>
    <row r="42" spans="1:5" ht="16.5" thickTop="1">
      <c r="A42" s="47"/>
      <c r="B42" s="46"/>
      <c r="E42" s="106"/>
    </row>
    <row r="43" spans="1:6" ht="15.75">
      <c r="A43" s="335" t="s">
        <v>229</v>
      </c>
      <c r="B43" s="335"/>
      <c r="C43" s="335"/>
      <c r="D43" s="335"/>
      <c r="E43" s="335"/>
      <c r="F43" s="335"/>
    </row>
    <row r="44" spans="1:6" ht="15.75">
      <c r="A44" s="323"/>
      <c r="B44" s="323"/>
      <c r="C44" s="323"/>
      <c r="D44" s="323"/>
      <c r="E44" s="323"/>
      <c r="F44" s="323"/>
    </row>
    <row r="45" spans="1:4" ht="15.75">
      <c r="A45" s="52"/>
      <c r="B45" s="52"/>
      <c r="C45" s="52"/>
      <c r="D45" s="110"/>
    </row>
    <row r="46" spans="1:4" ht="15.75">
      <c r="A46" s="52"/>
      <c r="B46" s="52"/>
      <c r="C46" s="52"/>
      <c r="D46" s="110"/>
    </row>
    <row r="47" spans="1:4" ht="15.75">
      <c r="A47" s="52"/>
      <c r="B47" s="52"/>
      <c r="C47" s="52"/>
      <c r="D47" s="110"/>
    </row>
    <row r="48" spans="1:4" ht="15.75">
      <c r="A48" s="52"/>
      <c r="B48" s="52"/>
      <c r="C48" s="52"/>
      <c r="D48" s="110"/>
    </row>
    <row r="49" spans="1:4" ht="15.75">
      <c r="A49" s="52"/>
      <c r="B49" s="52"/>
      <c r="C49" s="52"/>
      <c r="D49" s="110"/>
    </row>
    <row r="50" spans="1:4" ht="15.75">
      <c r="A50" s="52"/>
      <c r="B50" s="52"/>
      <c r="C50" s="52"/>
      <c r="D50" s="110"/>
    </row>
    <row r="51" spans="1:4" ht="15.75">
      <c r="A51" s="52"/>
      <c r="B51" s="52"/>
      <c r="C51" s="52"/>
      <c r="D51" s="110"/>
    </row>
    <row r="52" spans="1:4" ht="15.75">
      <c r="A52" s="52"/>
      <c r="B52" s="52"/>
      <c r="C52" s="52"/>
      <c r="D52" s="110"/>
    </row>
    <row r="53" spans="1:4" ht="15.75">
      <c r="A53" s="52"/>
      <c r="B53" s="52"/>
      <c r="C53" s="52"/>
      <c r="D53" s="110"/>
    </row>
    <row r="54" spans="1:4" ht="15.75">
      <c r="A54" s="52"/>
      <c r="B54" s="52"/>
      <c r="C54" s="52"/>
      <c r="D54" s="110"/>
    </row>
    <row r="55" spans="1:4" ht="15.75">
      <c r="A55" s="52"/>
      <c r="B55" s="52"/>
      <c r="C55" s="52"/>
      <c r="D55" s="110"/>
    </row>
    <row r="56" spans="1:4" ht="15.75">
      <c r="A56" s="52"/>
      <c r="B56" s="52"/>
      <c r="C56" s="52"/>
      <c r="D56" s="110"/>
    </row>
    <row r="57" spans="1:4" ht="15.75">
      <c r="A57" s="52"/>
      <c r="B57" s="52"/>
      <c r="C57" s="52"/>
      <c r="D57" s="110"/>
    </row>
    <row r="58" spans="1:4" ht="15.75">
      <c r="A58" s="52"/>
      <c r="B58" s="52"/>
      <c r="C58" s="52"/>
      <c r="D58" s="110"/>
    </row>
    <row r="59" spans="1:4" ht="15.75">
      <c r="A59" s="52"/>
      <c r="B59" s="52"/>
      <c r="C59" s="52"/>
      <c r="D59" s="110"/>
    </row>
    <row r="60" spans="1:4" ht="15.75">
      <c r="A60" s="52"/>
      <c r="B60" s="52"/>
      <c r="C60" s="52"/>
      <c r="D60" s="110"/>
    </row>
    <row r="61" spans="1:4" ht="15.75">
      <c r="A61" s="52"/>
      <c r="B61" s="52"/>
      <c r="C61" s="52"/>
      <c r="D61" s="110"/>
    </row>
    <row r="62" spans="1:4" ht="15.75">
      <c r="A62" s="52"/>
      <c r="B62" s="52"/>
      <c r="C62" s="52"/>
      <c r="D62" s="110"/>
    </row>
    <row r="63" spans="1:4" ht="15.75">
      <c r="A63" s="52"/>
      <c r="B63" s="52"/>
      <c r="C63" s="52"/>
      <c r="D63" s="110"/>
    </row>
    <row r="64" spans="1:4" ht="15.75">
      <c r="A64" s="52"/>
      <c r="B64" s="52"/>
      <c r="C64" s="52"/>
      <c r="D64" s="110"/>
    </row>
    <row r="65" spans="1:4" ht="15.75">
      <c r="A65" s="52"/>
      <c r="B65" s="52"/>
      <c r="C65" s="52"/>
      <c r="D65" s="110"/>
    </row>
    <row r="66" spans="1:4" ht="15.75">
      <c r="A66" s="52"/>
      <c r="B66" s="52"/>
      <c r="C66" s="52"/>
      <c r="D66" s="110"/>
    </row>
    <row r="67" spans="1:4" ht="15.75">
      <c r="A67" s="52"/>
      <c r="B67" s="52"/>
      <c r="C67" s="52"/>
      <c r="D67" s="110"/>
    </row>
    <row r="68" spans="1:4" ht="15.75">
      <c r="A68" s="52"/>
      <c r="B68" s="52"/>
      <c r="C68" s="52"/>
      <c r="D68" s="110"/>
    </row>
    <row r="69" spans="1:4" ht="15.75">
      <c r="A69" s="52"/>
      <c r="B69" s="52"/>
      <c r="C69" s="52"/>
      <c r="D69" s="110"/>
    </row>
    <row r="70" spans="1:4" ht="15.75">
      <c r="A70" s="52"/>
      <c r="B70" s="52"/>
      <c r="C70" s="52"/>
      <c r="D70" s="110"/>
    </row>
    <row r="71" spans="1:4" ht="15.75">
      <c r="A71" s="52"/>
      <c r="B71" s="52"/>
      <c r="C71" s="52"/>
      <c r="D71" s="110"/>
    </row>
    <row r="72" spans="1:4" ht="15.75">
      <c r="A72" s="53"/>
      <c r="B72" s="53"/>
      <c r="C72" s="54"/>
      <c r="D72" s="111"/>
    </row>
    <row r="73" spans="1:4" ht="15.75">
      <c r="A73" s="53"/>
      <c r="B73" s="53"/>
      <c r="C73" s="54"/>
      <c r="D73" s="111"/>
    </row>
    <row r="74" spans="1:4" ht="15.75">
      <c r="A74" s="53"/>
      <c r="B74" s="53"/>
      <c r="C74" s="54"/>
      <c r="D74" s="111"/>
    </row>
    <row r="75" spans="1:4" ht="15.75">
      <c r="A75" s="53"/>
      <c r="B75" s="53"/>
      <c r="C75" s="54"/>
      <c r="D75" s="111"/>
    </row>
    <row r="76" spans="1:4" ht="15.75">
      <c r="A76" s="53"/>
      <c r="B76" s="53"/>
      <c r="C76" s="54"/>
      <c r="D76" s="111"/>
    </row>
    <row r="77" spans="1:4" ht="15.75">
      <c r="A77" s="53"/>
      <c r="B77" s="53"/>
      <c r="C77" s="54"/>
      <c r="D77" s="111"/>
    </row>
    <row r="78" spans="1:4" ht="15.75">
      <c r="A78" s="53"/>
      <c r="B78" s="53"/>
      <c r="C78" s="54"/>
      <c r="D78" s="111"/>
    </row>
    <row r="79" spans="1:4" ht="15.75">
      <c r="A79" s="53"/>
      <c r="B79" s="53"/>
      <c r="C79" s="54"/>
      <c r="D79" s="111"/>
    </row>
    <row r="80" spans="1:4" ht="15.75">
      <c r="A80" s="53"/>
      <c r="B80" s="53"/>
      <c r="C80" s="54"/>
      <c r="D80" s="111"/>
    </row>
    <row r="81" spans="1:4" ht="15.75">
      <c r="A81" s="53"/>
      <c r="B81" s="53"/>
      <c r="C81" s="54"/>
      <c r="D81" s="111"/>
    </row>
    <row r="82" spans="1:4" ht="15.75">
      <c r="A82" s="53"/>
      <c r="B82" s="53"/>
      <c r="C82" s="54"/>
      <c r="D82" s="111"/>
    </row>
    <row r="83" spans="1:4" ht="15.75">
      <c r="A83" s="53"/>
      <c r="B83" s="53"/>
      <c r="C83" s="54"/>
      <c r="D83" s="111"/>
    </row>
    <row r="84" spans="1:4" ht="15.75">
      <c r="A84" s="53"/>
      <c r="B84" s="53"/>
      <c r="C84" s="54"/>
      <c r="D84" s="111"/>
    </row>
    <row r="85" spans="1:4" ht="15.75">
      <c r="A85" s="53"/>
      <c r="B85" s="53"/>
      <c r="C85" s="54"/>
      <c r="D85" s="111"/>
    </row>
    <row r="86" spans="1:4" ht="15.75">
      <c r="A86" s="53"/>
      <c r="B86" s="53"/>
      <c r="C86" s="54"/>
      <c r="D86" s="111"/>
    </row>
    <row r="87" spans="1:4" ht="15.75">
      <c r="A87" s="53"/>
      <c r="B87" s="53"/>
      <c r="C87" s="54"/>
      <c r="D87" s="111"/>
    </row>
    <row r="88" spans="1:4" ht="15.75">
      <c r="A88" s="53"/>
      <c r="B88" s="53"/>
      <c r="C88" s="54"/>
      <c r="D88" s="111"/>
    </row>
    <row r="89" spans="1:4" ht="15.75">
      <c r="A89" s="53"/>
      <c r="B89" s="53"/>
      <c r="C89" s="54"/>
      <c r="D89" s="111"/>
    </row>
    <row r="90" spans="1:4" ht="15.75">
      <c r="A90" s="53"/>
      <c r="B90" s="53"/>
      <c r="C90" s="54"/>
      <c r="D90" s="111"/>
    </row>
    <row r="91" spans="1:4" ht="15.75">
      <c r="A91" s="53"/>
      <c r="B91" s="53"/>
      <c r="C91" s="54"/>
      <c r="D91" s="111"/>
    </row>
    <row r="92" spans="1:4" ht="15.75">
      <c r="A92" s="53"/>
      <c r="B92" s="53"/>
      <c r="C92" s="54"/>
      <c r="D92" s="111"/>
    </row>
  </sheetData>
  <mergeCells count="7">
    <mergeCell ref="A43:F44"/>
    <mergeCell ref="A6:F6"/>
    <mergeCell ref="A7:F7"/>
    <mergeCell ref="A8:F8"/>
    <mergeCell ref="A9:F9"/>
    <mergeCell ref="C11:E11"/>
    <mergeCell ref="B27:F28"/>
  </mergeCells>
  <printOptions horizontalCentered="1"/>
  <pageMargins left="0.5" right="0.5" top="0.5" bottom="0.61" header="0.5" footer="0.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Q343"/>
  <sheetViews>
    <sheetView tabSelected="1" zoomScale="85" zoomScaleNormal="85" zoomScaleSheetLayoutView="75" workbookViewId="0" topLeftCell="A123">
      <selection activeCell="B130" sqref="B130:M130"/>
    </sheetView>
  </sheetViews>
  <sheetFormatPr defaultColWidth="9.140625" defaultRowHeight="12.75"/>
  <cols>
    <col min="1" max="1" width="5.57421875" style="94" customWidth="1"/>
    <col min="2" max="2" width="6.00390625" style="22" customWidth="1"/>
    <col min="3" max="3" width="4.7109375" style="22" customWidth="1"/>
    <col min="4" max="4" width="19.7109375" style="22" customWidth="1"/>
    <col min="5" max="5" width="9.28125" style="22" customWidth="1"/>
    <col min="6" max="6" width="10.421875" style="22" bestFit="1" customWidth="1"/>
    <col min="7" max="7" width="12.140625" style="22" customWidth="1"/>
    <col min="8" max="8" width="3.421875" style="22" customWidth="1"/>
    <col min="9" max="9" width="15.421875" style="22" customWidth="1"/>
    <col min="10" max="10" width="2.8515625" style="22" customWidth="1"/>
    <col min="11" max="11" width="13.57421875" style="22" customWidth="1"/>
    <col min="12" max="12" width="3.7109375" style="22" customWidth="1"/>
    <col min="13" max="13" width="14.28125" style="96" customWidth="1"/>
    <col min="14" max="15" width="9.140625" style="22" customWidth="1"/>
    <col min="16" max="16" width="30.8515625" style="22" bestFit="1" customWidth="1"/>
    <col min="17" max="16384" width="9.140625" style="22" customWidth="1"/>
  </cols>
  <sheetData>
    <row r="1" ht="15.75"/>
    <row r="2" ht="15.75"/>
    <row r="3" ht="15.75"/>
    <row r="4" ht="13.5" customHeight="1"/>
    <row r="5" spans="2:13" ht="15.75">
      <c r="B5" s="387" t="s">
        <v>92</v>
      </c>
      <c r="C5" s="387"/>
      <c r="D5" s="387"/>
      <c r="E5" s="387"/>
      <c r="F5" s="387"/>
      <c r="G5" s="387"/>
      <c r="H5" s="387"/>
      <c r="I5" s="387"/>
      <c r="J5" s="387"/>
      <c r="K5" s="387"/>
      <c r="L5" s="387"/>
      <c r="M5" s="387"/>
    </row>
    <row r="6" spans="2:13" ht="15.75">
      <c r="B6" s="388" t="s">
        <v>0</v>
      </c>
      <c r="C6" s="388"/>
      <c r="D6" s="388"/>
      <c r="E6" s="388"/>
      <c r="F6" s="388"/>
      <c r="G6" s="388"/>
      <c r="H6" s="388"/>
      <c r="I6" s="388"/>
      <c r="J6" s="388"/>
      <c r="K6" s="388"/>
      <c r="L6" s="388"/>
      <c r="M6" s="388"/>
    </row>
    <row r="7" spans="2:13" ht="15.75">
      <c r="B7" s="83"/>
      <c r="C7" s="83"/>
      <c r="D7" s="83"/>
      <c r="E7" s="83"/>
      <c r="F7" s="83"/>
      <c r="G7" s="83"/>
      <c r="H7" s="83"/>
      <c r="I7" s="83"/>
      <c r="J7" s="83"/>
      <c r="K7" s="83"/>
      <c r="L7" s="83"/>
      <c r="M7" s="83"/>
    </row>
    <row r="8" spans="2:13" ht="15.75">
      <c r="B8" s="387" t="s">
        <v>230</v>
      </c>
      <c r="C8" s="387"/>
      <c r="D8" s="387"/>
      <c r="E8" s="387"/>
      <c r="F8" s="387"/>
      <c r="G8" s="387"/>
      <c r="H8" s="387"/>
      <c r="I8" s="387"/>
      <c r="J8" s="387"/>
      <c r="K8" s="387"/>
      <c r="L8" s="387"/>
      <c r="M8" s="387"/>
    </row>
    <row r="9" spans="1:10" ht="13.5" customHeight="1">
      <c r="A9" s="25"/>
      <c r="B9" s="19"/>
      <c r="C9" s="19"/>
      <c r="D9" s="359"/>
      <c r="E9" s="359"/>
      <c r="F9" s="359"/>
      <c r="G9" s="359"/>
      <c r="H9" s="359"/>
      <c r="I9" s="359"/>
      <c r="J9" s="359"/>
    </row>
    <row r="10" spans="1:10" ht="15.75">
      <c r="A10" s="25">
        <v>1</v>
      </c>
      <c r="B10" s="351" t="s">
        <v>150</v>
      </c>
      <c r="C10" s="351"/>
      <c r="D10" s="391"/>
      <c r="E10" s="391"/>
      <c r="F10" s="391"/>
      <c r="G10" s="391"/>
      <c r="H10" s="391"/>
      <c r="I10" s="391"/>
      <c r="J10" s="391"/>
    </row>
    <row r="11" spans="1:3" ht="15.75">
      <c r="A11" s="25"/>
      <c r="B11" s="25"/>
      <c r="C11" s="25"/>
    </row>
    <row r="12" spans="1:13" ht="65.25" customHeight="1">
      <c r="A12" s="28"/>
      <c r="B12" s="399" t="s">
        <v>280</v>
      </c>
      <c r="C12" s="400"/>
      <c r="D12" s="400"/>
      <c r="E12" s="400"/>
      <c r="F12" s="400"/>
      <c r="G12" s="400"/>
      <c r="H12" s="400"/>
      <c r="I12" s="400"/>
      <c r="J12" s="400"/>
      <c r="K12" s="400"/>
      <c r="L12" s="400"/>
      <c r="M12" s="400"/>
    </row>
    <row r="13" spans="1:3" ht="15" customHeight="1">
      <c r="A13" s="28"/>
      <c r="B13" s="27"/>
      <c r="C13" s="27"/>
    </row>
    <row r="14" spans="1:13" ht="47.25" customHeight="1">
      <c r="A14" s="28"/>
      <c r="B14" s="389" t="s">
        <v>271</v>
      </c>
      <c r="C14" s="390"/>
      <c r="D14" s="390"/>
      <c r="E14" s="390"/>
      <c r="F14" s="390"/>
      <c r="G14" s="390"/>
      <c r="H14" s="390"/>
      <c r="I14" s="390"/>
      <c r="J14" s="390"/>
      <c r="K14" s="390"/>
      <c r="L14" s="390"/>
      <c r="M14" s="390"/>
    </row>
    <row r="15" spans="1:13" ht="15.75">
      <c r="A15" s="28"/>
      <c r="B15" s="27"/>
      <c r="C15" s="145"/>
      <c r="D15" s="145"/>
      <c r="E15" s="145"/>
      <c r="F15" s="145"/>
      <c r="G15" s="145"/>
      <c r="H15" s="145"/>
      <c r="I15" s="145"/>
      <c r="J15" s="145"/>
      <c r="K15" s="145"/>
      <c r="L15" s="145"/>
      <c r="M15" s="145"/>
    </row>
    <row r="16" spans="1:13" ht="18" customHeight="1">
      <c r="A16" s="25">
        <v>2</v>
      </c>
      <c r="B16" s="392" t="s">
        <v>151</v>
      </c>
      <c r="C16" s="392"/>
      <c r="D16" s="392"/>
      <c r="E16" s="392"/>
      <c r="F16" s="392"/>
      <c r="G16" s="392"/>
      <c r="H16" s="392"/>
      <c r="I16" s="392"/>
      <c r="J16" s="392"/>
      <c r="K16" s="392"/>
      <c r="L16" s="392"/>
      <c r="M16" s="392"/>
    </row>
    <row r="17" spans="1:13" ht="15.75">
      <c r="A17" s="25"/>
      <c r="B17" s="150"/>
      <c r="C17" s="150"/>
      <c r="D17" s="150"/>
      <c r="E17" s="150"/>
      <c r="F17" s="150"/>
      <c r="G17" s="150"/>
      <c r="H17" s="150"/>
      <c r="I17" s="150"/>
      <c r="J17" s="150"/>
      <c r="K17" s="150"/>
      <c r="L17" s="150"/>
      <c r="M17" s="150"/>
    </row>
    <row r="18" spans="1:13" ht="67.5" customHeight="1">
      <c r="A18" s="25"/>
      <c r="B18" s="362" t="s">
        <v>269</v>
      </c>
      <c r="C18" s="362"/>
      <c r="D18" s="362"/>
      <c r="E18" s="362"/>
      <c r="F18" s="362"/>
      <c r="G18" s="362"/>
      <c r="H18" s="362"/>
      <c r="I18" s="362"/>
      <c r="J18" s="362"/>
      <c r="K18" s="362"/>
      <c r="L18" s="362"/>
      <c r="M18" s="362"/>
    </row>
    <row r="19" spans="1:13" ht="15.75">
      <c r="A19" s="25"/>
      <c r="B19" s="150"/>
      <c r="C19" s="150"/>
      <c r="D19" s="150"/>
      <c r="E19" s="150"/>
      <c r="F19" s="150"/>
      <c r="G19" s="150"/>
      <c r="H19" s="150"/>
      <c r="I19" s="150"/>
      <c r="J19" s="150"/>
      <c r="K19" s="150"/>
      <c r="L19" s="150"/>
      <c r="M19" s="150"/>
    </row>
    <row r="20" spans="1:13" ht="63.75" customHeight="1">
      <c r="A20" s="25"/>
      <c r="B20" s="362" t="s">
        <v>313</v>
      </c>
      <c r="C20" s="362"/>
      <c r="D20" s="362"/>
      <c r="E20" s="362"/>
      <c r="F20" s="362"/>
      <c r="G20" s="362"/>
      <c r="H20" s="362"/>
      <c r="I20" s="362"/>
      <c r="J20" s="362"/>
      <c r="K20" s="362"/>
      <c r="L20" s="362"/>
      <c r="M20" s="362"/>
    </row>
    <row r="21" spans="1:13" ht="15.75">
      <c r="A21" s="25"/>
      <c r="B21" s="150"/>
      <c r="C21" s="150"/>
      <c r="D21" s="150"/>
      <c r="E21" s="150"/>
      <c r="F21" s="150"/>
      <c r="G21" s="150"/>
      <c r="H21" s="150"/>
      <c r="I21" s="150"/>
      <c r="J21" s="150"/>
      <c r="K21" s="150"/>
      <c r="L21" s="150"/>
      <c r="M21" s="150"/>
    </row>
    <row r="22" spans="1:13" ht="34.5" customHeight="1">
      <c r="A22" s="25"/>
      <c r="B22" s="366" t="s">
        <v>266</v>
      </c>
      <c r="C22" s="366"/>
      <c r="D22" s="366"/>
      <c r="E22" s="366"/>
      <c r="F22" s="366"/>
      <c r="G22" s="366"/>
      <c r="H22" s="366"/>
      <c r="I22" s="366"/>
      <c r="J22" s="366"/>
      <c r="K22" s="366"/>
      <c r="L22" s="366"/>
      <c r="M22" s="366"/>
    </row>
    <row r="23" spans="1:13" ht="15.75">
      <c r="A23" s="25"/>
      <c r="B23" s="150"/>
      <c r="C23" s="150"/>
      <c r="D23" s="150"/>
      <c r="E23" s="150"/>
      <c r="F23" s="150"/>
      <c r="G23" s="150"/>
      <c r="H23" s="150"/>
      <c r="I23" s="150"/>
      <c r="J23" s="150"/>
      <c r="K23" s="150"/>
      <c r="L23" s="150"/>
      <c r="M23" s="150"/>
    </row>
    <row r="24" spans="1:13" ht="15.75">
      <c r="A24" s="25">
        <v>2.1</v>
      </c>
      <c r="B24" s="271" t="s">
        <v>152</v>
      </c>
      <c r="C24" s="271">
        <v>117</v>
      </c>
      <c r="D24" s="271" t="s">
        <v>208</v>
      </c>
      <c r="E24" s="150"/>
      <c r="F24" s="150"/>
      <c r="G24" s="150"/>
      <c r="H24" s="150"/>
      <c r="I24" s="150"/>
      <c r="J24" s="150"/>
      <c r="K24" s="150"/>
      <c r="L24" s="150"/>
      <c r="M24" s="150"/>
    </row>
    <row r="25" spans="1:13" ht="15.75">
      <c r="A25" s="25"/>
      <c r="B25" s="150"/>
      <c r="C25" s="150"/>
      <c r="D25" s="150"/>
      <c r="E25" s="150"/>
      <c r="F25" s="150"/>
      <c r="G25" s="150"/>
      <c r="H25" s="150"/>
      <c r="I25" s="150"/>
      <c r="J25" s="150"/>
      <c r="K25" s="150"/>
      <c r="L25" s="150"/>
      <c r="M25" s="150"/>
    </row>
    <row r="26" spans="1:13" ht="117" customHeight="1">
      <c r="A26" s="25"/>
      <c r="B26" s="390" t="s">
        <v>255</v>
      </c>
      <c r="C26" s="390"/>
      <c r="D26" s="390"/>
      <c r="E26" s="390"/>
      <c r="F26" s="390"/>
      <c r="G26" s="390"/>
      <c r="H26" s="390"/>
      <c r="I26" s="390"/>
      <c r="J26" s="390"/>
      <c r="K26" s="390"/>
      <c r="L26" s="390"/>
      <c r="M26" s="390"/>
    </row>
    <row r="27" spans="1:13" ht="15" customHeight="1">
      <c r="A27" s="25"/>
      <c r="B27" s="221"/>
      <c r="C27" s="221"/>
      <c r="D27" s="221"/>
      <c r="E27" s="221"/>
      <c r="F27" s="221"/>
      <c r="G27" s="221"/>
      <c r="H27" s="221"/>
      <c r="I27" s="221"/>
      <c r="J27" s="221"/>
      <c r="K27" s="221"/>
      <c r="L27" s="221"/>
      <c r="M27" s="221"/>
    </row>
    <row r="28" spans="1:13" ht="15" customHeight="1">
      <c r="A28" s="25">
        <v>2.2</v>
      </c>
      <c r="B28" s="271" t="s">
        <v>153</v>
      </c>
      <c r="C28" s="150"/>
      <c r="D28" s="150"/>
      <c r="E28" s="150"/>
      <c r="F28" s="150"/>
      <c r="G28" s="150"/>
      <c r="H28" s="150"/>
      <c r="I28" s="150"/>
      <c r="J28" s="150"/>
      <c r="K28" s="150"/>
      <c r="L28" s="150"/>
      <c r="M28" s="150"/>
    </row>
    <row r="29" spans="1:13" ht="15" customHeight="1">
      <c r="A29" s="25"/>
      <c r="B29" s="150"/>
      <c r="C29" s="150"/>
      <c r="D29" s="150"/>
      <c r="E29" s="150"/>
      <c r="F29" s="150"/>
      <c r="G29" s="150"/>
      <c r="H29" s="150"/>
      <c r="I29" s="150"/>
      <c r="J29" s="150"/>
      <c r="K29" s="150"/>
      <c r="L29" s="150"/>
      <c r="M29" s="150"/>
    </row>
    <row r="30" spans="1:13" ht="15" customHeight="1">
      <c r="A30" s="25"/>
      <c r="B30" s="2" t="s">
        <v>283</v>
      </c>
      <c r="C30" s="150"/>
      <c r="D30" s="150"/>
      <c r="E30" s="150"/>
      <c r="F30" s="150"/>
      <c r="G30" s="150"/>
      <c r="H30" s="150"/>
      <c r="I30" s="150"/>
      <c r="J30" s="150"/>
      <c r="K30" s="150"/>
      <c r="L30" s="150"/>
      <c r="M30" s="150"/>
    </row>
    <row r="31" spans="1:13" ht="15" customHeight="1">
      <c r="A31" s="25"/>
      <c r="B31" s="2"/>
      <c r="C31" s="150"/>
      <c r="D31" s="150"/>
      <c r="E31" s="150"/>
      <c r="F31" s="150"/>
      <c r="G31" s="150"/>
      <c r="H31" s="150"/>
      <c r="I31" s="150"/>
      <c r="J31" s="150"/>
      <c r="K31" s="150"/>
      <c r="L31" s="150"/>
      <c r="M31" s="150"/>
    </row>
    <row r="32" spans="1:13" ht="15" customHeight="1">
      <c r="A32" s="25"/>
      <c r="B32" s="97"/>
      <c r="C32" s="97"/>
      <c r="D32" s="97"/>
      <c r="E32" s="97"/>
      <c r="F32" s="97"/>
      <c r="G32" s="96"/>
      <c r="H32" s="97"/>
      <c r="I32" s="97"/>
      <c r="J32" s="2"/>
      <c r="K32" s="2" t="s">
        <v>157</v>
      </c>
      <c r="L32" s="97"/>
      <c r="M32" s="97"/>
    </row>
    <row r="33" spans="1:13" ht="15" customHeight="1">
      <c r="A33" s="25"/>
      <c r="B33" s="97"/>
      <c r="C33" s="97"/>
      <c r="D33" s="97"/>
      <c r="E33" s="97"/>
      <c r="F33" s="97"/>
      <c r="G33" s="96"/>
      <c r="H33" s="97"/>
      <c r="I33" s="97" t="s">
        <v>154</v>
      </c>
      <c r="J33" s="97"/>
      <c r="K33" s="97" t="s">
        <v>258</v>
      </c>
      <c r="L33" s="97"/>
      <c r="M33" s="97"/>
    </row>
    <row r="34" spans="1:13" ht="15" customHeight="1">
      <c r="A34" s="25"/>
      <c r="B34" s="97"/>
      <c r="C34" s="97"/>
      <c r="D34" s="97"/>
      <c r="E34" s="97"/>
      <c r="F34" s="97"/>
      <c r="G34" s="96"/>
      <c r="H34" s="201"/>
      <c r="I34" s="201" t="s">
        <v>155</v>
      </c>
      <c r="J34" s="201"/>
      <c r="K34" s="201" t="s">
        <v>259</v>
      </c>
      <c r="L34" s="201"/>
      <c r="M34" s="201" t="s">
        <v>156</v>
      </c>
    </row>
    <row r="35" spans="1:13" ht="15" customHeight="1">
      <c r="A35" s="25"/>
      <c r="B35" s="2"/>
      <c r="C35" s="2"/>
      <c r="D35" s="2"/>
      <c r="E35" s="2"/>
      <c r="F35" s="2"/>
      <c r="H35" s="97"/>
      <c r="I35" s="97" t="s">
        <v>6</v>
      </c>
      <c r="J35" s="97"/>
      <c r="K35" s="97" t="s">
        <v>6</v>
      </c>
      <c r="L35" s="97"/>
      <c r="M35" s="97" t="s">
        <v>6</v>
      </c>
    </row>
    <row r="36" spans="1:13" ht="15.75">
      <c r="A36" s="25"/>
      <c r="B36" s="202" t="s">
        <v>158</v>
      </c>
      <c r="C36" s="2"/>
      <c r="D36" s="2"/>
      <c r="E36" s="2"/>
      <c r="F36" s="2"/>
      <c r="H36" s="2"/>
      <c r="I36" s="2"/>
      <c r="J36" s="2"/>
      <c r="K36" s="2"/>
      <c r="L36" s="2"/>
      <c r="M36" s="2"/>
    </row>
    <row r="37" spans="1:13" ht="15.75">
      <c r="A37" s="25"/>
      <c r="B37" s="203" t="s">
        <v>256</v>
      </c>
      <c r="C37" s="2"/>
      <c r="D37" s="2"/>
      <c r="E37" s="2"/>
      <c r="F37" s="2"/>
      <c r="H37" s="2"/>
      <c r="I37" s="2"/>
      <c r="J37" s="2"/>
      <c r="K37" s="2"/>
      <c r="L37" s="2"/>
      <c r="M37" s="2"/>
    </row>
    <row r="38" spans="1:13" ht="15.75">
      <c r="A38" s="25"/>
      <c r="B38" s="2"/>
      <c r="C38" s="2"/>
      <c r="D38" s="2"/>
      <c r="E38" s="2"/>
      <c r="F38" s="2"/>
      <c r="H38" s="2"/>
      <c r="I38" s="2"/>
      <c r="J38" s="2"/>
      <c r="K38" s="2"/>
      <c r="L38" s="2"/>
      <c r="M38" s="2"/>
    </row>
    <row r="39" spans="1:13" ht="15.75">
      <c r="A39" s="25"/>
      <c r="B39" s="2" t="s">
        <v>159</v>
      </c>
      <c r="C39" s="2"/>
      <c r="D39" s="2"/>
      <c r="E39" s="2"/>
      <c r="F39" s="2"/>
      <c r="H39" s="204"/>
      <c r="I39" s="204">
        <v>50974</v>
      </c>
      <c r="J39" s="204"/>
      <c r="K39" s="204">
        <v>-8705</v>
      </c>
      <c r="L39" s="204"/>
      <c r="M39" s="204">
        <f>I39+K39</f>
        <v>42269</v>
      </c>
    </row>
    <row r="40" spans="1:13" ht="15.75">
      <c r="A40" s="25"/>
      <c r="B40" s="2" t="s">
        <v>257</v>
      </c>
      <c r="C40" s="2"/>
      <c r="D40" s="2"/>
      <c r="E40" s="2"/>
      <c r="F40" s="2"/>
      <c r="H40" s="204"/>
      <c r="I40" s="204">
        <v>0</v>
      </c>
      <c r="J40" s="204"/>
      <c r="K40" s="204">
        <v>8705</v>
      </c>
      <c r="L40" s="204"/>
      <c r="M40" s="204">
        <f>I40+K40</f>
        <v>8705</v>
      </c>
    </row>
    <row r="41" spans="1:13" s="96" customFormat="1" ht="15.75">
      <c r="A41" s="25"/>
      <c r="B41" s="150"/>
      <c r="C41" s="150"/>
      <c r="D41" s="150"/>
      <c r="E41" s="150"/>
      <c r="F41" s="150"/>
      <c r="G41" s="205"/>
      <c r="H41" s="205"/>
      <c r="I41" s="205"/>
      <c r="J41" s="205"/>
      <c r="K41" s="205"/>
      <c r="L41" s="205"/>
      <c r="M41" s="205"/>
    </row>
    <row r="42" spans="1:13" s="96" customFormat="1" ht="15.75">
      <c r="A42" s="25"/>
      <c r="B42" s="97"/>
      <c r="C42" s="97"/>
      <c r="D42" s="97"/>
      <c r="E42" s="97"/>
      <c r="F42" s="97"/>
      <c r="H42" s="97"/>
      <c r="I42" s="97"/>
      <c r="J42" s="97"/>
      <c r="K42" s="97"/>
      <c r="L42" s="97"/>
      <c r="M42" s="97"/>
    </row>
    <row r="43" spans="1:13" s="96" customFormat="1" ht="15.75">
      <c r="A43" s="25">
        <v>2.3</v>
      </c>
      <c r="B43" s="271" t="s">
        <v>284</v>
      </c>
      <c r="C43" s="150"/>
      <c r="D43" s="150"/>
      <c r="E43" s="97"/>
      <c r="F43" s="97"/>
      <c r="H43" s="201"/>
      <c r="I43" s="201"/>
      <c r="J43" s="201"/>
      <c r="K43" s="201"/>
      <c r="L43" s="201"/>
      <c r="M43" s="201"/>
    </row>
    <row r="44" spans="1:13" ht="15.75">
      <c r="A44" s="25"/>
      <c r="B44" s="2"/>
      <c r="C44" s="2"/>
      <c r="D44" s="2"/>
      <c r="E44" s="2"/>
      <c r="F44" s="2"/>
      <c r="H44" s="97"/>
      <c r="I44" s="97"/>
      <c r="J44" s="97"/>
      <c r="K44" s="97"/>
      <c r="L44" s="97"/>
      <c r="M44" s="97"/>
    </row>
    <row r="45" spans="1:13" ht="50.25" customHeight="1">
      <c r="A45" s="25"/>
      <c r="B45" s="362" t="s">
        <v>312</v>
      </c>
      <c r="C45" s="362"/>
      <c r="D45" s="362"/>
      <c r="E45" s="362"/>
      <c r="F45" s="362"/>
      <c r="G45" s="362"/>
      <c r="H45" s="362"/>
      <c r="I45" s="362"/>
      <c r="J45" s="362"/>
      <c r="K45" s="362"/>
      <c r="L45" s="362"/>
      <c r="M45" s="362"/>
    </row>
    <row r="46" spans="1:13" ht="15.75">
      <c r="A46" s="25"/>
      <c r="B46" s="2"/>
      <c r="C46" s="2"/>
      <c r="D46" s="2"/>
      <c r="E46" s="2"/>
      <c r="F46" s="2"/>
      <c r="H46" s="97"/>
      <c r="I46" s="97"/>
      <c r="J46" s="97"/>
      <c r="K46" s="97"/>
      <c r="L46" s="97"/>
      <c r="M46" s="97"/>
    </row>
    <row r="47" spans="1:13" ht="41.25" customHeight="1">
      <c r="A47" s="25"/>
      <c r="B47" s="349" t="s">
        <v>285</v>
      </c>
      <c r="C47" s="327"/>
      <c r="D47" s="328"/>
      <c r="E47" s="349" t="s">
        <v>286</v>
      </c>
      <c r="F47" s="327"/>
      <c r="G47" s="328"/>
      <c r="H47" s="350" t="s">
        <v>290</v>
      </c>
      <c r="I47" s="327"/>
      <c r="J47" s="328"/>
      <c r="K47" s="326" t="s">
        <v>287</v>
      </c>
      <c r="L47" s="327"/>
      <c r="M47" s="328"/>
    </row>
    <row r="48" spans="1:13" ht="26.25" customHeight="1">
      <c r="A48" s="25"/>
      <c r="B48" s="309" t="s">
        <v>288</v>
      </c>
      <c r="C48" s="310"/>
      <c r="D48" s="311"/>
      <c r="E48" s="315" t="s">
        <v>289</v>
      </c>
      <c r="F48" s="316"/>
      <c r="G48" s="317"/>
      <c r="H48" s="352" t="s">
        <v>311</v>
      </c>
      <c r="I48" s="353"/>
      <c r="J48" s="354"/>
      <c r="K48" s="329">
        <v>2863</v>
      </c>
      <c r="L48" s="330"/>
      <c r="M48" s="331"/>
    </row>
    <row r="49" spans="1:13" ht="23.25" customHeight="1">
      <c r="A49" s="25"/>
      <c r="B49" s="312"/>
      <c r="C49" s="313"/>
      <c r="D49" s="314"/>
      <c r="E49" s="344"/>
      <c r="F49" s="345"/>
      <c r="G49" s="346"/>
      <c r="H49" s="355"/>
      <c r="I49" s="356"/>
      <c r="J49" s="357"/>
      <c r="K49" s="332"/>
      <c r="L49" s="333"/>
      <c r="M49" s="308"/>
    </row>
    <row r="50" spans="1:13" ht="15.75">
      <c r="A50" s="25"/>
      <c r="B50" s="2"/>
      <c r="C50" s="2"/>
      <c r="D50" s="2"/>
      <c r="E50" s="2"/>
      <c r="F50" s="2"/>
      <c r="H50" s="97"/>
      <c r="I50" s="97"/>
      <c r="J50" s="97"/>
      <c r="K50" s="97"/>
      <c r="L50" s="97"/>
      <c r="M50" s="97"/>
    </row>
    <row r="51" spans="1:13" ht="15.75">
      <c r="A51" s="25"/>
      <c r="B51" s="150"/>
      <c r="C51" s="150"/>
      <c r="D51" s="150"/>
      <c r="E51" s="150"/>
      <c r="F51" s="150"/>
      <c r="G51" s="205"/>
      <c r="H51" s="205"/>
      <c r="I51" s="205"/>
      <c r="J51" s="205"/>
      <c r="K51" s="205"/>
      <c r="L51" s="205"/>
      <c r="M51" s="205"/>
    </row>
    <row r="52" spans="1:10" ht="15.75" customHeight="1">
      <c r="A52" s="25">
        <v>3</v>
      </c>
      <c r="B52" s="351" t="s">
        <v>140</v>
      </c>
      <c r="C52" s="351"/>
      <c r="D52" s="351"/>
      <c r="E52" s="351"/>
      <c r="F52" s="351"/>
      <c r="G52" s="351"/>
      <c r="H52" s="351"/>
      <c r="I52" s="351"/>
      <c r="J52" s="351"/>
    </row>
    <row r="53" spans="1:10" ht="15.75">
      <c r="A53" s="25"/>
      <c r="B53" s="25"/>
      <c r="C53" s="25"/>
      <c r="D53" s="25"/>
      <c r="E53" s="25"/>
      <c r="F53" s="25"/>
      <c r="G53" s="25"/>
      <c r="H53" s="25"/>
      <c r="I53" s="25"/>
      <c r="J53" s="25"/>
    </row>
    <row r="54" spans="1:13" ht="15.75" customHeight="1">
      <c r="A54" s="25"/>
      <c r="B54" s="359" t="s">
        <v>293</v>
      </c>
      <c r="C54" s="359"/>
      <c r="D54" s="359"/>
      <c r="E54" s="359"/>
      <c r="F54" s="359"/>
      <c r="G54" s="359"/>
      <c r="H54" s="359"/>
      <c r="I54" s="359"/>
      <c r="J54" s="359"/>
      <c r="K54" s="359"/>
      <c r="L54" s="359"/>
      <c r="M54" s="359"/>
    </row>
    <row r="55" spans="1:10" ht="15.75">
      <c r="A55" s="25"/>
      <c r="B55" s="28"/>
      <c r="C55" s="28"/>
      <c r="D55" s="28"/>
      <c r="E55" s="28"/>
      <c r="F55" s="28"/>
      <c r="G55" s="28"/>
      <c r="H55" s="28"/>
      <c r="I55" s="28"/>
      <c r="J55" s="28"/>
    </row>
    <row r="56" spans="1:10" ht="15.75" customHeight="1">
      <c r="A56" s="25">
        <v>4</v>
      </c>
      <c r="B56" s="351" t="s">
        <v>1</v>
      </c>
      <c r="C56" s="351"/>
      <c r="D56" s="351"/>
      <c r="E56" s="351"/>
      <c r="F56" s="351"/>
      <c r="G56" s="351"/>
      <c r="H56" s="351"/>
      <c r="I56" s="351"/>
      <c r="J56" s="351"/>
    </row>
    <row r="57" spans="1:3" ht="15.75">
      <c r="A57" s="25"/>
      <c r="B57" s="25"/>
      <c r="C57" s="25"/>
    </row>
    <row r="58" spans="1:13" ht="15.75" customHeight="1">
      <c r="A58" s="210"/>
      <c r="B58" s="397" t="s">
        <v>139</v>
      </c>
      <c r="C58" s="397"/>
      <c r="D58" s="397"/>
      <c r="E58" s="397"/>
      <c r="F58" s="397"/>
      <c r="G58" s="397"/>
      <c r="H58" s="397"/>
      <c r="I58" s="397"/>
      <c r="J58" s="397"/>
      <c r="K58" s="397"/>
      <c r="L58" s="397"/>
      <c r="M58" s="397"/>
    </row>
    <row r="59" spans="1:10" ht="15.75">
      <c r="A59" s="25"/>
      <c r="B59" s="18"/>
      <c r="C59" s="18"/>
      <c r="D59" s="28"/>
      <c r="E59" s="28"/>
      <c r="F59" s="28"/>
      <c r="G59" s="28"/>
      <c r="H59" s="28"/>
      <c r="I59" s="28"/>
      <c r="J59" s="28"/>
    </row>
    <row r="60" spans="1:10" ht="15.75" customHeight="1">
      <c r="A60" s="25">
        <v>5</v>
      </c>
      <c r="B60" s="351" t="s">
        <v>141</v>
      </c>
      <c r="C60" s="351"/>
      <c r="D60" s="351"/>
      <c r="E60" s="351"/>
      <c r="F60" s="351"/>
      <c r="G60" s="351"/>
      <c r="H60" s="351"/>
      <c r="I60" s="351"/>
      <c r="J60" s="351"/>
    </row>
    <row r="61" spans="1:3" ht="15.75">
      <c r="A61" s="25"/>
      <c r="B61" s="25"/>
      <c r="C61" s="25"/>
    </row>
    <row r="62" spans="1:13" ht="32.25" customHeight="1">
      <c r="A62" s="210"/>
      <c r="B62" s="398" t="s">
        <v>142</v>
      </c>
      <c r="C62" s="398"/>
      <c r="D62" s="398"/>
      <c r="E62" s="398"/>
      <c r="F62" s="398"/>
      <c r="G62" s="398"/>
      <c r="H62" s="398"/>
      <c r="I62" s="398"/>
      <c r="J62" s="398"/>
      <c r="K62" s="398"/>
      <c r="L62" s="398"/>
      <c r="M62" s="398"/>
    </row>
    <row r="63" spans="1:10" ht="15.75">
      <c r="A63" s="25"/>
      <c r="B63" s="18"/>
      <c r="C63" s="18"/>
      <c r="D63" s="398"/>
      <c r="E63" s="398"/>
      <c r="F63" s="398"/>
      <c r="G63" s="398"/>
      <c r="H63" s="398"/>
      <c r="I63" s="398"/>
      <c r="J63" s="398"/>
    </row>
    <row r="64" spans="1:10" ht="15.75" customHeight="1">
      <c r="A64" s="25">
        <v>6</v>
      </c>
      <c r="B64" s="351" t="s">
        <v>120</v>
      </c>
      <c r="C64" s="351"/>
      <c r="D64" s="351"/>
      <c r="E64" s="351"/>
      <c r="F64" s="351"/>
      <c r="G64" s="351"/>
      <c r="H64" s="351"/>
      <c r="I64" s="351"/>
      <c r="J64" s="351"/>
    </row>
    <row r="65" spans="1:3" ht="14.25" customHeight="1">
      <c r="A65" s="25"/>
      <c r="B65" s="25"/>
      <c r="C65" s="25"/>
    </row>
    <row r="66" spans="1:13" ht="15.75" customHeight="1">
      <c r="A66" s="210"/>
      <c r="B66" s="406" t="s">
        <v>143</v>
      </c>
      <c r="C66" s="406"/>
      <c r="D66" s="406"/>
      <c r="E66" s="406"/>
      <c r="F66" s="406"/>
      <c r="G66" s="406"/>
      <c r="H66" s="406"/>
      <c r="I66" s="406"/>
      <c r="J66" s="406"/>
      <c r="K66" s="406"/>
      <c r="L66" s="406"/>
      <c r="M66" s="406"/>
    </row>
    <row r="67" spans="1:10" ht="13.5" customHeight="1">
      <c r="A67" s="210"/>
      <c r="B67" s="20"/>
      <c r="C67" s="20"/>
      <c r="D67" s="20"/>
      <c r="E67" s="20"/>
      <c r="F67" s="20"/>
      <c r="G67" s="20"/>
      <c r="H67" s="20"/>
      <c r="I67" s="20"/>
      <c r="J67" s="20"/>
    </row>
    <row r="68" spans="1:10" ht="15.75" customHeight="1">
      <c r="A68" s="25">
        <v>7</v>
      </c>
      <c r="B68" s="358" t="s">
        <v>2</v>
      </c>
      <c r="C68" s="358"/>
      <c r="D68" s="358"/>
      <c r="E68" s="358"/>
      <c r="F68" s="358"/>
      <c r="G68" s="358"/>
      <c r="H68" s="358"/>
      <c r="I68" s="358"/>
      <c r="J68" s="358"/>
    </row>
    <row r="69" spans="1:3" ht="15.75">
      <c r="A69" s="25"/>
      <c r="B69" s="175"/>
      <c r="C69" s="175"/>
    </row>
    <row r="70" spans="1:13" ht="33" customHeight="1">
      <c r="A70" s="25"/>
      <c r="B70" s="401" t="s">
        <v>187</v>
      </c>
      <c r="C70" s="401"/>
      <c r="D70" s="401"/>
      <c r="E70" s="401"/>
      <c r="F70" s="401"/>
      <c r="G70" s="401"/>
      <c r="H70" s="401"/>
      <c r="I70" s="401"/>
      <c r="J70" s="401"/>
      <c r="K70" s="401"/>
      <c r="L70" s="401"/>
      <c r="M70" s="401"/>
    </row>
    <row r="71" spans="1:13" ht="15.75">
      <c r="A71" s="25"/>
      <c r="B71" s="223"/>
      <c r="C71" s="223"/>
      <c r="D71" s="223"/>
      <c r="E71" s="223"/>
      <c r="F71" s="223"/>
      <c r="G71" s="223"/>
      <c r="H71" s="223"/>
      <c r="I71" s="223"/>
      <c r="J71" s="223"/>
      <c r="K71" s="223"/>
      <c r="L71" s="223"/>
      <c r="M71" s="223"/>
    </row>
    <row r="72" spans="1:13" ht="15.75" customHeight="1">
      <c r="A72" s="25">
        <v>7.1</v>
      </c>
      <c r="B72" s="408" t="s">
        <v>193</v>
      </c>
      <c r="C72" s="408"/>
      <c r="D72" s="408"/>
      <c r="E72" s="408"/>
      <c r="F72" s="408"/>
      <c r="G72" s="408"/>
      <c r="H72" s="408"/>
      <c r="I72" s="408"/>
      <c r="J72" s="408"/>
      <c r="K72" s="408"/>
      <c r="L72" s="408"/>
      <c r="M72" s="408"/>
    </row>
    <row r="73" spans="1:13" ht="34.5" customHeight="1">
      <c r="A73" s="25"/>
      <c r="B73" s="401" t="s">
        <v>272</v>
      </c>
      <c r="C73" s="401"/>
      <c r="D73" s="401"/>
      <c r="E73" s="401"/>
      <c r="F73" s="401"/>
      <c r="G73" s="401"/>
      <c r="H73" s="401"/>
      <c r="I73" s="401"/>
      <c r="J73" s="401"/>
      <c r="K73" s="401"/>
      <c r="L73" s="401"/>
      <c r="M73" s="401"/>
    </row>
    <row r="74" spans="1:13" ht="15.75">
      <c r="A74" s="25"/>
      <c r="B74" s="223"/>
      <c r="C74" s="223"/>
      <c r="D74" s="223"/>
      <c r="E74" s="223"/>
      <c r="F74" s="223"/>
      <c r="G74" s="223"/>
      <c r="H74" s="223"/>
      <c r="I74" s="223"/>
      <c r="J74" s="223"/>
      <c r="K74" s="223"/>
      <c r="L74" s="223"/>
      <c r="M74" s="223"/>
    </row>
    <row r="75" spans="1:13" ht="15.75" customHeight="1">
      <c r="A75" s="25"/>
      <c r="B75" s="223"/>
      <c r="C75" s="348" t="s">
        <v>273</v>
      </c>
      <c r="D75" s="348"/>
      <c r="E75" s="223"/>
      <c r="F75" s="348" t="s">
        <v>274</v>
      </c>
      <c r="G75" s="348"/>
      <c r="H75" s="348"/>
      <c r="I75" s="223"/>
      <c r="J75" s="348" t="s">
        <v>275</v>
      </c>
      <c r="K75" s="348"/>
      <c r="L75" s="223"/>
      <c r="M75" s="223"/>
    </row>
    <row r="76" spans="1:13" ht="15.75">
      <c r="A76" s="25"/>
      <c r="B76" s="223"/>
      <c r="C76" s="348" t="s">
        <v>109</v>
      </c>
      <c r="D76" s="348"/>
      <c r="E76" s="223"/>
      <c r="F76" s="348"/>
      <c r="G76" s="348"/>
      <c r="H76" s="223"/>
      <c r="I76" s="223"/>
      <c r="J76" s="348" t="s">
        <v>109</v>
      </c>
      <c r="K76" s="348"/>
      <c r="L76" s="223"/>
      <c r="M76" s="223"/>
    </row>
    <row r="77" spans="1:13" ht="15.75">
      <c r="A77" s="25"/>
      <c r="B77" s="223"/>
      <c r="C77" s="304"/>
      <c r="D77" s="304"/>
      <c r="E77" s="223"/>
      <c r="F77" s="223"/>
      <c r="G77" s="223"/>
      <c r="H77" s="223"/>
      <c r="I77" s="223"/>
      <c r="J77" s="223"/>
      <c r="K77" s="223"/>
      <c r="L77" s="223"/>
      <c r="M77" s="223"/>
    </row>
    <row r="78" spans="1:13" ht="15.75">
      <c r="A78" s="25"/>
      <c r="B78" s="223"/>
      <c r="C78" s="348">
        <v>1.01</v>
      </c>
      <c r="D78" s="348"/>
      <c r="E78" s="223"/>
      <c r="F78" s="347">
        <v>60000</v>
      </c>
      <c r="G78" s="348"/>
      <c r="H78" s="223"/>
      <c r="I78" s="223"/>
      <c r="J78" s="347">
        <v>60600</v>
      </c>
      <c r="K78" s="348"/>
      <c r="L78" s="223"/>
      <c r="M78" s="223"/>
    </row>
    <row r="79" spans="1:13" ht="15.75">
      <c r="A79" s="25"/>
      <c r="B79" s="223"/>
      <c r="C79" s="223"/>
      <c r="D79" s="223"/>
      <c r="E79" s="223"/>
      <c r="F79" s="223"/>
      <c r="G79" s="223"/>
      <c r="H79" s="223"/>
      <c r="I79" s="223"/>
      <c r="J79" s="223"/>
      <c r="K79" s="223"/>
      <c r="L79" s="223"/>
      <c r="M79" s="223"/>
    </row>
    <row r="80" spans="1:13" ht="15.75" customHeight="1">
      <c r="A80" s="25">
        <v>8</v>
      </c>
      <c r="B80" s="351" t="s">
        <v>144</v>
      </c>
      <c r="C80" s="351"/>
      <c r="D80" s="351"/>
      <c r="E80" s="351"/>
      <c r="F80" s="351"/>
      <c r="G80" s="351"/>
      <c r="H80" s="351"/>
      <c r="I80" s="351"/>
      <c r="J80" s="351"/>
      <c r="M80" s="151"/>
    </row>
    <row r="81" spans="1:13" ht="14.25" customHeight="1">
      <c r="A81" s="25"/>
      <c r="B81" s="25"/>
      <c r="C81" s="25"/>
      <c r="D81" s="25"/>
      <c r="E81" s="25"/>
      <c r="F81" s="25"/>
      <c r="G81" s="25"/>
      <c r="H81" s="25"/>
      <c r="I81" s="25"/>
      <c r="J81" s="25"/>
      <c r="M81" s="151"/>
    </row>
    <row r="82" spans="1:13" ht="15.75" customHeight="1">
      <c r="A82" s="25"/>
      <c r="B82" s="397" t="s">
        <v>291</v>
      </c>
      <c r="C82" s="397"/>
      <c r="D82" s="397"/>
      <c r="E82" s="397"/>
      <c r="F82" s="397"/>
      <c r="G82" s="397"/>
      <c r="H82" s="397"/>
      <c r="I82" s="397"/>
      <c r="J82" s="397"/>
      <c r="K82" s="397"/>
      <c r="L82" s="397"/>
      <c r="M82" s="397"/>
    </row>
    <row r="83" spans="1:10" ht="12" customHeight="1">
      <c r="A83" s="25"/>
      <c r="B83" s="18"/>
      <c r="C83" s="18"/>
      <c r="D83" s="28"/>
      <c r="E83" s="28"/>
      <c r="F83" s="28"/>
      <c r="G83" s="28"/>
      <c r="H83" s="28"/>
      <c r="I83" s="28"/>
      <c r="J83" s="28"/>
    </row>
    <row r="84" spans="1:10" ht="15.75" customHeight="1">
      <c r="A84" s="25">
        <v>9</v>
      </c>
      <c r="B84" s="351" t="s">
        <v>3</v>
      </c>
      <c r="C84" s="351"/>
      <c r="D84" s="351"/>
      <c r="E84" s="351"/>
      <c r="F84" s="351"/>
      <c r="G84" s="351"/>
      <c r="H84" s="351"/>
      <c r="I84" s="351"/>
      <c r="J84" s="351"/>
    </row>
    <row r="85" spans="1:3" ht="9" customHeight="1">
      <c r="A85" s="25"/>
      <c r="B85" s="25"/>
      <c r="C85" s="25"/>
    </row>
    <row r="86" spans="1:3" ht="15.75">
      <c r="A86" s="25"/>
      <c r="B86" s="45" t="s">
        <v>294</v>
      </c>
      <c r="C86" s="25"/>
    </row>
    <row r="87" spans="1:13" ht="15.75">
      <c r="A87" s="25"/>
      <c r="B87" s="145"/>
      <c r="C87" s="145"/>
      <c r="D87" s="145"/>
      <c r="E87" s="145"/>
      <c r="F87" s="145"/>
      <c r="G87" s="145"/>
      <c r="H87" s="145"/>
      <c r="I87" s="152"/>
      <c r="J87" s="152"/>
      <c r="K87" s="152" t="s">
        <v>46</v>
      </c>
      <c r="L87" s="152"/>
      <c r="M87" s="89"/>
    </row>
    <row r="88" spans="1:13" ht="15.75">
      <c r="A88" s="25"/>
      <c r="B88" s="145"/>
      <c r="C88" s="145"/>
      <c r="D88" s="145"/>
      <c r="E88" s="145"/>
      <c r="F88" s="145"/>
      <c r="G88" s="145"/>
      <c r="H88" s="145"/>
      <c r="I88" s="152"/>
      <c r="J88" s="152"/>
      <c r="K88" s="152" t="s">
        <v>47</v>
      </c>
      <c r="L88" s="152"/>
      <c r="M88" s="89" t="s">
        <v>48</v>
      </c>
    </row>
    <row r="89" spans="1:13" ht="15.75">
      <c r="A89" s="25"/>
      <c r="B89" s="25"/>
      <c r="C89" s="25"/>
      <c r="I89" s="89" t="s">
        <v>4</v>
      </c>
      <c r="J89" s="89"/>
      <c r="K89" s="89" t="s">
        <v>170</v>
      </c>
      <c r="L89" s="89"/>
      <c r="M89" s="89" t="s">
        <v>49</v>
      </c>
    </row>
    <row r="90" spans="1:13" s="88" customFormat="1" ht="15" customHeight="1">
      <c r="A90" s="42"/>
      <c r="B90" s="42" t="s">
        <v>45</v>
      </c>
      <c r="C90" s="42"/>
      <c r="I90" s="89" t="s">
        <v>6</v>
      </c>
      <c r="J90" s="89"/>
      <c r="K90" s="89" t="s">
        <v>6</v>
      </c>
      <c r="L90" s="89"/>
      <c r="M90" s="89" t="s">
        <v>6</v>
      </c>
    </row>
    <row r="91" spans="1:13" s="88" customFormat="1" ht="9.75" customHeight="1">
      <c r="A91" s="42"/>
      <c r="B91" s="42"/>
      <c r="C91" s="42"/>
      <c r="I91" s="89"/>
      <c r="J91" s="89"/>
      <c r="K91" s="89"/>
      <c r="L91" s="89"/>
      <c r="M91" s="89"/>
    </row>
    <row r="92" spans="1:13" s="88" customFormat="1" ht="16.5" customHeight="1">
      <c r="A92" s="42"/>
      <c r="B92" s="45" t="s">
        <v>50</v>
      </c>
      <c r="C92" s="42"/>
      <c r="I92" s="90">
        <v>3746</v>
      </c>
      <c r="J92" s="90"/>
      <c r="K92" s="90">
        <v>293</v>
      </c>
      <c r="L92" s="90"/>
      <c r="M92" s="98">
        <f>215234.8-M93-M94</f>
        <v>21653.999999999985</v>
      </c>
    </row>
    <row r="93" spans="1:13" s="88" customFormat="1" ht="15" customHeight="1">
      <c r="A93" s="42"/>
      <c r="B93" s="45" t="s">
        <v>51</v>
      </c>
      <c r="C93" s="42"/>
      <c r="I93" s="90">
        <v>20713</v>
      </c>
      <c r="J93" s="90"/>
      <c r="K93" s="90">
        <v>3478</v>
      </c>
      <c r="L93" s="90"/>
      <c r="M93" s="98">
        <v>114523.5</v>
      </c>
    </row>
    <row r="94" spans="1:13" s="88" customFormat="1" ht="15" customHeight="1">
      <c r="A94" s="42"/>
      <c r="B94" s="45" t="s">
        <v>100</v>
      </c>
      <c r="C94" s="42"/>
      <c r="I94" s="90">
        <v>90</v>
      </c>
      <c r="J94" s="90"/>
      <c r="K94" s="90">
        <v>59</v>
      </c>
      <c r="L94" s="90"/>
      <c r="M94" s="98">
        <v>79057.3</v>
      </c>
    </row>
    <row r="95" spans="1:13" s="88" customFormat="1" ht="16.5" customHeight="1">
      <c r="A95" s="42"/>
      <c r="B95" s="45" t="s">
        <v>52</v>
      </c>
      <c r="C95" s="42"/>
      <c r="I95" s="90">
        <v>-864</v>
      </c>
      <c r="J95" s="90"/>
      <c r="K95" s="90">
        <v>51</v>
      </c>
      <c r="L95" s="90"/>
      <c r="M95" s="98">
        <v>-85288</v>
      </c>
    </row>
    <row r="96" spans="1:13" s="88" customFormat="1" ht="14.25" customHeight="1" thickBot="1">
      <c r="A96" s="42"/>
      <c r="B96" s="45"/>
      <c r="C96" s="42"/>
      <c r="I96" s="272">
        <f>SUM(I92:I95)</f>
        <v>23685</v>
      </c>
      <c r="J96" s="90"/>
      <c r="K96" s="272">
        <f>SUM(K92:K95)</f>
        <v>3881</v>
      </c>
      <c r="L96" s="90"/>
      <c r="M96" s="273">
        <f>SUM(M92:M95)</f>
        <v>129946.79999999999</v>
      </c>
    </row>
    <row r="97" spans="1:13" s="88" customFormat="1" ht="14.25" customHeight="1" thickTop="1">
      <c r="A97" s="42"/>
      <c r="B97" s="45"/>
      <c r="C97" s="42"/>
      <c r="M97" s="96"/>
    </row>
    <row r="98" spans="1:13" s="88" customFormat="1" ht="14.25" customHeight="1">
      <c r="A98" s="42"/>
      <c r="B98" s="45"/>
      <c r="C98" s="42"/>
      <c r="I98" s="152"/>
      <c r="J98" s="152"/>
      <c r="K98" s="152" t="s">
        <v>46</v>
      </c>
      <c r="L98" s="152"/>
      <c r="M98" s="89"/>
    </row>
    <row r="99" spans="1:13" s="88" customFormat="1" ht="14.25" customHeight="1">
      <c r="A99" s="42"/>
      <c r="B99" s="45"/>
      <c r="C99" s="42"/>
      <c r="I99" s="152"/>
      <c r="J99" s="152"/>
      <c r="K99" s="152" t="s">
        <v>47</v>
      </c>
      <c r="L99" s="152"/>
      <c r="M99" s="89" t="s">
        <v>48</v>
      </c>
    </row>
    <row r="100" spans="1:13" s="88" customFormat="1" ht="14.25" customHeight="1">
      <c r="A100" s="42"/>
      <c r="B100" s="45"/>
      <c r="C100" s="42"/>
      <c r="I100" s="89" t="s">
        <v>4</v>
      </c>
      <c r="J100" s="89"/>
      <c r="K100" s="89" t="s">
        <v>170</v>
      </c>
      <c r="L100" s="89"/>
      <c r="M100" s="89" t="s">
        <v>49</v>
      </c>
    </row>
    <row r="101" spans="1:13" s="88" customFormat="1" ht="14.25" customHeight="1">
      <c r="A101" s="42"/>
      <c r="B101" s="45"/>
      <c r="C101" s="42"/>
      <c r="I101" s="89" t="s">
        <v>6</v>
      </c>
      <c r="J101" s="89"/>
      <c r="K101" s="89" t="s">
        <v>6</v>
      </c>
      <c r="L101" s="89"/>
      <c r="M101" s="89" t="s">
        <v>6</v>
      </c>
    </row>
    <row r="102" spans="1:13" s="88" customFormat="1" ht="15" customHeight="1">
      <c r="A102" s="42"/>
      <c r="B102" s="42" t="s">
        <v>58</v>
      </c>
      <c r="C102" s="42"/>
      <c r="M102" s="96"/>
    </row>
    <row r="103" spans="1:13" s="88" customFormat="1" ht="15" customHeight="1">
      <c r="A103" s="42"/>
      <c r="B103" s="45" t="s">
        <v>53</v>
      </c>
      <c r="C103" s="42"/>
      <c r="I103" s="90">
        <v>21404</v>
      </c>
      <c r="J103" s="90"/>
      <c r="K103" s="90">
        <v>3510</v>
      </c>
      <c r="L103" s="90"/>
      <c r="M103" s="98">
        <v>202236.4</v>
      </c>
    </row>
    <row r="104" spans="1:13" s="88" customFormat="1" ht="15" customHeight="1">
      <c r="A104" s="42"/>
      <c r="B104" s="45" t="s">
        <v>54</v>
      </c>
      <c r="C104" s="42"/>
      <c r="I104" s="90">
        <v>1899</v>
      </c>
      <c r="J104" s="90"/>
      <c r="K104" s="90">
        <v>194</v>
      </c>
      <c r="L104" s="90"/>
      <c r="M104" s="98">
        <v>7734</v>
      </c>
    </row>
    <row r="105" spans="1:13" s="88" customFormat="1" ht="15" customHeight="1">
      <c r="A105" s="42"/>
      <c r="B105" s="45" t="s">
        <v>55</v>
      </c>
      <c r="C105" s="42"/>
      <c r="G105" s="91"/>
      <c r="H105" s="91"/>
      <c r="I105" s="90">
        <v>1160</v>
      </c>
      <c r="J105" s="90"/>
      <c r="K105" s="90">
        <v>127</v>
      </c>
      <c r="L105" s="90"/>
      <c r="M105" s="98">
        <v>4621.4</v>
      </c>
    </row>
    <row r="106" spans="1:13" s="88" customFormat="1" ht="15" customHeight="1">
      <c r="A106" s="42"/>
      <c r="B106" s="45" t="s">
        <v>57</v>
      </c>
      <c r="C106" s="42"/>
      <c r="I106" s="90">
        <v>0</v>
      </c>
      <c r="J106" s="90"/>
      <c r="K106" s="90">
        <v>18</v>
      </c>
      <c r="L106" s="90"/>
      <c r="M106" s="98">
        <v>84.2</v>
      </c>
    </row>
    <row r="107" spans="1:13" s="88" customFormat="1" ht="15" customHeight="1">
      <c r="A107" s="42"/>
      <c r="B107" s="45" t="s">
        <v>56</v>
      </c>
      <c r="C107" s="45"/>
      <c r="D107" s="45"/>
      <c r="E107" s="45"/>
      <c r="F107" s="45"/>
      <c r="G107" s="92"/>
      <c r="H107" s="92"/>
      <c r="I107" s="153">
        <v>86</v>
      </c>
      <c r="J107" s="153"/>
      <c r="K107" s="274">
        <v>-8</v>
      </c>
      <c r="L107" s="90"/>
      <c r="M107" s="98">
        <v>272.5</v>
      </c>
    </row>
    <row r="108" spans="1:13" s="88" customFormat="1" ht="15" customHeight="1">
      <c r="A108" s="42"/>
      <c r="B108" s="45" t="s">
        <v>96</v>
      </c>
      <c r="C108" s="45"/>
      <c r="D108" s="45"/>
      <c r="E108" s="45"/>
      <c r="F108" s="45"/>
      <c r="G108" s="92"/>
      <c r="H108" s="92"/>
      <c r="I108" s="153">
        <v>0</v>
      </c>
      <c r="J108" s="153"/>
      <c r="K108" s="90">
        <v>-11</v>
      </c>
      <c r="L108" s="90"/>
      <c r="M108" s="98">
        <v>286.9</v>
      </c>
    </row>
    <row r="109" spans="1:13" s="88" customFormat="1" ht="15" customHeight="1">
      <c r="A109" s="42"/>
      <c r="B109" s="45" t="s">
        <v>52</v>
      </c>
      <c r="C109" s="45"/>
      <c r="D109" s="45"/>
      <c r="E109" s="45"/>
      <c r="F109" s="45"/>
      <c r="G109" s="45"/>
      <c r="H109" s="45"/>
      <c r="I109" s="153">
        <v>-864</v>
      </c>
      <c r="J109" s="153"/>
      <c r="K109" s="90">
        <v>51</v>
      </c>
      <c r="L109" s="90"/>
      <c r="M109" s="98">
        <f>M95</f>
        <v>-85288</v>
      </c>
    </row>
    <row r="110" spans="1:13" s="88" customFormat="1" ht="14.25" customHeight="1" thickBot="1">
      <c r="A110" s="42"/>
      <c r="B110" s="45"/>
      <c r="C110" s="45"/>
      <c r="D110" s="45"/>
      <c r="E110" s="45"/>
      <c r="F110" s="45"/>
      <c r="G110" s="45"/>
      <c r="H110" s="45"/>
      <c r="I110" s="275">
        <f>SUM(I103:I109)</f>
        <v>23685</v>
      </c>
      <c r="J110" s="153"/>
      <c r="K110" s="275">
        <f>SUM(K103:K109)</f>
        <v>3881</v>
      </c>
      <c r="L110" s="90"/>
      <c r="M110" s="276">
        <f>SUM(M103:M109)</f>
        <v>129947.4</v>
      </c>
    </row>
    <row r="111" spans="1:13" s="88" customFormat="1" ht="14.25" customHeight="1" thickTop="1">
      <c r="A111" s="42"/>
      <c r="B111" s="45"/>
      <c r="C111" s="45"/>
      <c r="D111" s="45"/>
      <c r="E111" s="45"/>
      <c r="F111" s="45"/>
      <c r="G111" s="45"/>
      <c r="H111" s="45"/>
      <c r="I111" s="154"/>
      <c r="J111" s="153"/>
      <c r="K111" s="154"/>
      <c r="L111" s="90"/>
      <c r="M111" s="277"/>
    </row>
    <row r="112" spans="1:13" s="88" customFormat="1" ht="29.25" customHeight="1">
      <c r="A112" s="42"/>
      <c r="B112" s="335" t="s">
        <v>118</v>
      </c>
      <c r="C112" s="335"/>
      <c r="D112" s="335"/>
      <c r="E112" s="335"/>
      <c r="F112" s="335"/>
      <c r="G112" s="335"/>
      <c r="H112" s="335"/>
      <c r="I112" s="335"/>
      <c r="J112" s="335"/>
      <c r="K112" s="335"/>
      <c r="L112" s="335"/>
      <c r="M112" s="335"/>
    </row>
    <row r="113" spans="1:13" s="88" customFormat="1" ht="14.25" customHeight="1">
      <c r="A113" s="42"/>
      <c r="B113" s="45"/>
      <c r="C113" s="45"/>
      <c r="D113" s="45"/>
      <c r="E113" s="45"/>
      <c r="F113" s="92"/>
      <c r="G113" s="92"/>
      <c r="H113" s="92"/>
      <c r="I113" s="45"/>
      <c r="J113" s="45"/>
      <c r="K113" s="91"/>
      <c r="M113" s="96"/>
    </row>
    <row r="114" spans="1:10" ht="15.75" customHeight="1">
      <c r="A114" s="25">
        <v>10</v>
      </c>
      <c r="B114" s="351" t="s">
        <v>145</v>
      </c>
      <c r="C114" s="351"/>
      <c r="D114" s="351"/>
      <c r="E114" s="351"/>
      <c r="F114" s="351"/>
      <c r="G114" s="351"/>
      <c r="H114" s="351"/>
      <c r="I114" s="351"/>
      <c r="J114" s="351"/>
    </row>
    <row r="115" spans="1:10" ht="15.75">
      <c r="A115" s="25"/>
      <c r="B115" s="25"/>
      <c r="C115" s="25"/>
      <c r="D115" s="25"/>
      <c r="E115" s="25"/>
      <c r="F115" s="25"/>
      <c r="G115" s="25"/>
      <c r="H115" s="25"/>
      <c r="I115" s="25"/>
      <c r="J115" s="25"/>
    </row>
    <row r="116" spans="1:13" ht="32.25" customHeight="1">
      <c r="A116" s="25"/>
      <c r="B116" s="359" t="s">
        <v>295</v>
      </c>
      <c r="C116" s="359"/>
      <c r="D116" s="359"/>
      <c r="E116" s="359"/>
      <c r="F116" s="359"/>
      <c r="G116" s="359"/>
      <c r="H116" s="359"/>
      <c r="I116" s="359"/>
      <c r="J116" s="359"/>
      <c r="K116" s="359"/>
      <c r="L116" s="359"/>
      <c r="M116" s="359"/>
    </row>
    <row r="117" spans="1:10" ht="15.75">
      <c r="A117" s="25"/>
      <c r="B117" s="18"/>
      <c r="C117" s="18"/>
      <c r="D117" s="28"/>
      <c r="E117" s="28"/>
      <c r="F117" s="28"/>
      <c r="G117" s="28"/>
      <c r="H117" s="28"/>
      <c r="I117" s="28"/>
      <c r="J117" s="28"/>
    </row>
    <row r="118" spans="1:10" ht="15.75" customHeight="1">
      <c r="A118" s="25">
        <v>11</v>
      </c>
      <c r="B118" s="351" t="s">
        <v>260</v>
      </c>
      <c r="C118" s="351"/>
      <c r="D118" s="351"/>
      <c r="E118" s="351"/>
      <c r="F118" s="351"/>
      <c r="G118" s="351"/>
      <c r="H118" s="351"/>
      <c r="I118" s="351"/>
      <c r="J118" s="351"/>
    </row>
    <row r="119" spans="1:10" ht="15.75">
      <c r="A119" s="25"/>
      <c r="B119" s="25"/>
      <c r="C119" s="25"/>
      <c r="D119" s="25"/>
      <c r="E119" s="25"/>
      <c r="F119" s="25"/>
      <c r="G119" s="25"/>
      <c r="H119" s="25"/>
      <c r="I119" s="25"/>
      <c r="J119" s="25"/>
    </row>
    <row r="120" spans="1:13" ht="15.75" customHeight="1">
      <c r="A120" s="25"/>
      <c r="B120" s="404" t="s">
        <v>261</v>
      </c>
      <c r="C120" s="404"/>
      <c r="D120" s="404"/>
      <c r="E120" s="404"/>
      <c r="F120" s="404"/>
      <c r="G120" s="404"/>
      <c r="H120" s="404"/>
      <c r="I120" s="404"/>
      <c r="J120" s="404"/>
      <c r="K120" s="404"/>
      <c r="L120" s="404"/>
      <c r="M120" s="404"/>
    </row>
    <row r="121" spans="1:13" ht="15.75">
      <c r="A121" s="25"/>
      <c r="B121" s="26"/>
      <c r="C121" s="26"/>
      <c r="D121" s="26"/>
      <c r="E121" s="26"/>
      <c r="F121" s="26"/>
      <c r="G121" s="26"/>
      <c r="H121" s="26"/>
      <c r="I121" s="26"/>
      <c r="J121" s="26"/>
      <c r="K121" s="26"/>
      <c r="L121" s="26"/>
      <c r="M121" s="26"/>
    </row>
    <row r="122" spans="1:13" ht="15.75" customHeight="1">
      <c r="A122" s="25">
        <v>12</v>
      </c>
      <c r="B122" s="351" t="s">
        <v>146</v>
      </c>
      <c r="C122" s="351"/>
      <c r="D122" s="351"/>
      <c r="E122" s="351"/>
      <c r="F122" s="351"/>
      <c r="G122" s="351"/>
      <c r="H122" s="351"/>
      <c r="I122" s="351"/>
      <c r="J122" s="351"/>
      <c r="K122" s="351"/>
      <c r="L122" s="351"/>
      <c r="M122" s="351"/>
    </row>
    <row r="123" spans="1:13" ht="15.75">
      <c r="A123" s="25"/>
      <c r="B123" s="26"/>
      <c r="C123" s="26"/>
      <c r="D123" s="26"/>
      <c r="E123" s="26"/>
      <c r="F123" s="26"/>
      <c r="G123" s="26"/>
      <c r="H123" s="26"/>
      <c r="I123" s="26"/>
      <c r="J123" s="26"/>
      <c r="K123" s="26"/>
      <c r="L123" s="26"/>
      <c r="M123" s="26"/>
    </row>
    <row r="124" spans="1:13" ht="51.75" customHeight="1">
      <c r="A124" s="25"/>
      <c r="B124" s="390" t="s">
        <v>270</v>
      </c>
      <c r="C124" s="390"/>
      <c r="D124" s="390"/>
      <c r="E124" s="390"/>
      <c r="F124" s="390"/>
      <c r="G124" s="390"/>
      <c r="H124" s="390"/>
      <c r="I124" s="390"/>
      <c r="J124" s="390"/>
      <c r="K124" s="390"/>
      <c r="L124" s="390"/>
      <c r="M124" s="390"/>
    </row>
    <row r="125" spans="1:13" ht="15.75">
      <c r="A125" s="25"/>
      <c r="B125" s="221"/>
      <c r="C125" s="221"/>
      <c r="D125" s="221"/>
      <c r="E125" s="221"/>
      <c r="F125" s="221"/>
      <c r="G125" s="221"/>
      <c r="H125" s="221"/>
      <c r="I125" s="221"/>
      <c r="J125" s="221"/>
      <c r="K125" s="221"/>
      <c r="L125" s="221"/>
      <c r="M125" s="221"/>
    </row>
    <row r="126" spans="1:13" ht="35.25" customHeight="1">
      <c r="A126" s="25"/>
      <c r="B126" s="407" t="s">
        <v>276</v>
      </c>
      <c r="C126" s="407"/>
      <c r="D126" s="407"/>
      <c r="E126" s="407"/>
      <c r="F126" s="407"/>
      <c r="G126" s="407"/>
      <c r="H126" s="407"/>
      <c r="I126" s="407"/>
      <c r="J126" s="407"/>
      <c r="K126" s="407"/>
      <c r="L126" s="407"/>
      <c r="M126" s="407"/>
    </row>
    <row r="127" spans="1:13" ht="15.75">
      <c r="A127" s="25"/>
      <c r="B127" s="221"/>
      <c r="C127" s="221"/>
      <c r="D127" s="221"/>
      <c r="E127" s="221"/>
      <c r="F127" s="221"/>
      <c r="G127" s="221"/>
      <c r="H127" s="221"/>
      <c r="I127" s="221"/>
      <c r="J127" s="221"/>
      <c r="K127" s="221"/>
      <c r="L127" s="221"/>
      <c r="M127" s="221"/>
    </row>
    <row r="128" spans="1:10" ht="15.75" customHeight="1">
      <c r="A128" s="25">
        <v>13</v>
      </c>
      <c r="B128" s="351" t="s">
        <v>119</v>
      </c>
      <c r="C128" s="351"/>
      <c r="D128" s="351"/>
      <c r="E128" s="351"/>
      <c r="F128" s="351"/>
      <c r="G128" s="351"/>
      <c r="H128" s="351"/>
      <c r="I128" s="351"/>
      <c r="J128" s="351"/>
    </row>
    <row r="129" spans="1:10" ht="15.75">
      <c r="A129" s="25"/>
      <c r="B129" s="25"/>
      <c r="C129" s="25"/>
      <c r="D129" s="25"/>
      <c r="E129" s="25"/>
      <c r="F129" s="25"/>
      <c r="G129" s="25"/>
      <c r="H129" s="25"/>
      <c r="I129" s="25"/>
      <c r="J129" s="25"/>
    </row>
    <row r="130" spans="1:13" ht="30.75" customHeight="1">
      <c r="A130" s="25"/>
      <c r="B130" s="335" t="s">
        <v>316</v>
      </c>
      <c r="C130" s="335"/>
      <c r="D130" s="335"/>
      <c r="E130" s="335"/>
      <c r="F130" s="335"/>
      <c r="G130" s="335"/>
      <c r="H130" s="335"/>
      <c r="I130" s="335"/>
      <c r="J130" s="335"/>
      <c r="K130" s="335"/>
      <c r="L130" s="335"/>
      <c r="M130" s="335"/>
    </row>
    <row r="131" spans="1:13" ht="15.75">
      <c r="A131" s="25"/>
      <c r="B131" s="196"/>
      <c r="C131" s="196"/>
      <c r="D131" s="196"/>
      <c r="E131" s="196"/>
      <c r="F131" s="196"/>
      <c r="G131" s="196"/>
      <c r="H131" s="196"/>
      <c r="I131" s="196"/>
      <c r="J131" s="196"/>
      <c r="K131" s="196"/>
      <c r="L131" s="196"/>
      <c r="M131" s="196"/>
    </row>
    <row r="132" spans="1:13" ht="15.75">
      <c r="A132" s="25">
        <v>14</v>
      </c>
      <c r="B132" s="155" t="s">
        <v>83</v>
      </c>
      <c r="C132" s="145"/>
      <c r="D132" s="145"/>
      <c r="E132" s="145"/>
      <c r="F132" s="145"/>
      <c r="G132" s="145"/>
      <c r="H132" s="145"/>
      <c r="I132" s="145"/>
      <c r="J132" s="145"/>
      <c r="K132" s="145"/>
      <c r="L132" s="145"/>
      <c r="M132" s="151"/>
    </row>
    <row r="133" spans="1:13" ht="15.75" customHeight="1">
      <c r="A133" s="25"/>
      <c r="B133" s="155"/>
      <c r="C133" s="145"/>
      <c r="D133" s="145"/>
      <c r="E133" s="145"/>
      <c r="F133" s="145"/>
      <c r="G133" s="145"/>
      <c r="H133" s="145"/>
      <c r="I133" s="145"/>
      <c r="J133" s="145"/>
      <c r="K133" s="145"/>
      <c r="L133" s="145"/>
      <c r="M133" s="151"/>
    </row>
    <row r="134" spans="1:13" ht="15.75" customHeight="1">
      <c r="A134" s="25"/>
      <c r="B134" s="335" t="s">
        <v>147</v>
      </c>
      <c r="C134" s="335"/>
      <c r="D134" s="335"/>
      <c r="E134" s="335"/>
      <c r="F134" s="335"/>
      <c r="G134" s="335"/>
      <c r="H134" s="335"/>
      <c r="I134" s="335"/>
      <c r="J134" s="335"/>
      <c r="K134" s="335"/>
      <c r="L134" s="335"/>
      <c r="M134" s="335"/>
    </row>
    <row r="135" spans="1:13" ht="15.75">
      <c r="A135" s="25"/>
      <c r="B135" s="155"/>
      <c r="C135" s="145"/>
      <c r="D135" s="145"/>
      <c r="E135" s="145"/>
      <c r="F135" s="145"/>
      <c r="G135" s="145"/>
      <c r="H135" s="145"/>
      <c r="I135" s="145"/>
      <c r="J135" s="145"/>
      <c r="K135" s="145"/>
      <c r="L135" s="145"/>
      <c r="M135" s="151"/>
    </row>
    <row r="136" spans="1:13" ht="15.75">
      <c r="A136" s="25"/>
      <c r="B136" s="393" t="s">
        <v>175</v>
      </c>
      <c r="C136" s="393"/>
      <c r="D136" s="393"/>
      <c r="E136" s="393"/>
      <c r="F136" s="145"/>
      <c r="G136" s="145"/>
      <c r="H136" s="145"/>
      <c r="I136" s="145"/>
      <c r="J136" s="145"/>
      <c r="K136" s="145"/>
      <c r="L136" s="145"/>
      <c r="M136" s="152" t="s">
        <v>6</v>
      </c>
    </row>
    <row r="137" spans="1:13" ht="15.75">
      <c r="A137" s="25"/>
      <c r="B137" s="213"/>
      <c r="C137" s="213"/>
      <c r="D137" s="213"/>
      <c r="E137" s="213"/>
      <c r="F137" s="145"/>
      <c r="G137" s="145"/>
      <c r="H137" s="145"/>
      <c r="I137" s="145"/>
      <c r="J137" s="145"/>
      <c r="K137" s="145"/>
      <c r="L137" s="145"/>
      <c r="M137" s="152"/>
    </row>
    <row r="138" spans="1:13" ht="16.5" thickBot="1">
      <c r="A138" s="25"/>
      <c r="B138" s="88" t="s">
        <v>176</v>
      </c>
      <c r="C138" s="145"/>
      <c r="D138" s="145"/>
      <c r="E138" s="145"/>
      <c r="F138" s="145"/>
      <c r="G138" s="145"/>
      <c r="H138" s="145"/>
      <c r="I138" s="145"/>
      <c r="J138" s="145"/>
      <c r="K138" s="145"/>
      <c r="L138" s="145"/>
      <c r="M138" s="302">
        <v>12000</v>
      </c>
    </row>
    <row r="139" spans="1:13" ht="16.5" thickTop="1">
      <c r="A139" s="25"/>
      <c r="B139" s="88"/>
      <c r="C139" s="145"/>
      <c r="D139" s="145"/>
      <c r="E139" s="145"/>
      <c r="F139" s="145"/>
      <c r="G139" s="145"/>
      <c r="H139" s="145"/>
      <c r="I139" s="145"/>
      <c r="J139" s="145"/>
      <c r="K139" s="145"/>
      <c r="L139" s="145"/>
      <c r="M139" s="169"/>
    </row>
    <row r="140" spans="1:13" ht="30.75" customHeight="1">
      <c r="A140" s="25"/>
      <c r="B140" s="366" t="s">
        <v>182</v>
      </c>
      <c r="C140" s="366"/>
      <c r="D140" s="366"/>
      <c r="E140" s="366"/>
      <c r="F140" s="366"/>
      <c r="G140" s="366"/>
      <c r="H140" s="366"/>
      <c r="I140" s="366"/>
      <c r="J140" s="366"/>
      <c r="K140" s="366"/>
      <c r="L140" s="366"/>
      <c r="M140" s="366"/>
    </row>
    <row r="141" spans="1:13" ht="15.75">
      <c r="A141" s="25"/>
      <c r="B141" s="180"/>
      <c r="C141" s="180"/>
      <c r="D141" s="180"/>
      <c r="E141" s="180"/>
      <c r="F141" s="180"/>
      <c r="G141" s="180"/>
      <c r="H141" s="180"/>
      <c r="I141" s="180"/>
      <c r="J141" s="180"/>
      <c r="K141" s="180"/>
      <c r="L141" s="180"/>
      <c r="M141" s="180"/>
    </row>
    <row r="142" spans="1:13" ht="15.75" customHeight="1">
      <c r="A142" s="25"/>
      <c r="B142" s="366" t="s">
        <v>262</v>
      </c>
      <c r="C142" s="366"/>
      <c r="D142" s="366"/>
      <c r="E142" s="366"/>
      <c r="F142" s="366"/>
      <c r="G142" s="366"/>
      <c r="H142" s="366"/>
      <c r="I142" s="366"/>
      <c r="J142" s="366"/>
      <c r="K142" s="366"/>
      <c r="L142" s="366"/>
      <c r="M142" s="366"/>
    </row>
    <row r="143" spans="1:13" ht="15.75">
      <c r="A143" s="25"/>
      <c r="B143" s="180"/>
      <c r="C143" s="180"/>
      <c r="D143" s="180"/>
      <c r="E143" s="180"/>
      <c r="F143" s="180"/>
      <c r="G143" s="180"/>
      <c r="H143" s="180"/>
      <c r="I143" s="180"/>
      <c r="J143" s="180"/>
      <c r="K143" s="180"/>
      <c r="L143" s="180"/>
      <c r="M143" s="180"/>
    </row>
    <row r="144" spans="1:10" ht="15.75">
      <c r="A144" s="25">
        <v>15</v>
      </c>
      <c r="B144" s="42" t="s">
        <v>44</v>
      </c>
      <c r="C144" s="42"/>
      <c r="D144" s="28"/>
      <c r="E144" s="28"/>
      <c r="F144" s="28"/>
      <c r="G144" s="28"/>
      <c r="H144" s="28"/>
      <c r="I144" s="28"/>
      <c r="J144" s="28"/>
    </row>
    <row r="145" spans="1:10" ht="15.75">
      <c r="A145" s="25"/>
      <c r="B145" s="28"/>
      <c r="C145" s="28"/>
      <c r="D145" s="28"/>
      <c r="E145" s="28"/>
      <c r="F145" s="28"/>
      <c r="G145" s="28"/>
      <c r="H145" s="28"/>
      <c r="I145" s="28"/>
      <c r="J145" s="28"/>
    </row>
    <row r="146" spans="1:13" ht="55.5" customHeight="1">
      <c r="A146" s="25"/>
      <c r="B146" s="404" t="s">
        <v>282</v>
      </c>
      <c r="C146" s="404"/>
      <c r="D146" s="404"/>
      <c r="E146" s="404"/>
      <c r="F146" s="404"/>
      <c r="G146" s="404"/>
      <c r="H146" s="404"/>
      <c r="I146" s="404"/>
      <c r="J146" s="404"/>
      <c r="K146" s="404"/>
      <c r="L146" s="404"/>
      <c r="M146" s="404"/>
    </row>
    <row r="147" spans="1:13" ht="15.75">
      <c r="A147" s="42"/>
      <c r="B147" s="45"/>
      <c r="C147" s="45"/>
      <c r="D147" s="45"/>
      <c r="E147" s="45"/>
      <c r="F147" s="45"/>
      <c r="G147" s="45"/>
      <c r="H147" s="45"/>
      <c r="I147" s="45"/>
      <c r="J147" s="45"/>
      <c r="K147" s="88"/>
      <c r="L147" s="88"/>
      <c r="M147" s="98"/>
    </row>
    <row r="148" spans="1:10" ht="15.75" customHeight="1">
      <c r="A148" s="25">
        <v>16</v>
      </c>
      <c r="B148" s="405" t="s">
        <v>7</v>
      </c>
      <c r="C148" s="405"/>
      <c r="D148" s="405"/>
      <c r="E148" s="405"/>
      <c r="F148" s="405"/>
      <c r="G148" s="405"/>
      <c r="H148" s="405"/>
      <c r="I148" s="405"/>
      <c r="J148" s="405"/>
    </row>
    <row r="149" spans="1:13" ht="15.75">
      <c r="A149" s="30"/>
      <c r="C149" s="2"/>
      <c r="D149" s="2"/>
      <c r="E149" s="2"/>
      <c r="F149" s="2"/>
      <c r="G149" s="2"/>
      <c r="H149" s="2"/>
      <c r="I149" s="2"/>
      <c r="J149" s="2"/>
      <c r="K149" s="2"/>
      <c r="L149" s="2"/>
      <c r="M149" s="2"/>
    </row>
    <row r="150" spans="1:13" ht="55.5" customHeight="1">
      <c r="A150" s="30"/>
      <c r="B150" s="403" t="s">
        <v>314</v>
      </c>
      <c r="C150" s="403"/>
      <c r="D150" s="403"/>
      <c r="E150" s="403"/>
      <c r="F150" s="403"/>
      <c r="G150" s="403"/>
      <c r="H150" s="403"/>
      <c r="I150" s="403"/>
      <c r="J150" s="403"/>
      <c r="K150" s="403"/>
      <c r="L150" s="403"/>
      <c r="M150" s="403"/>
    </row>
    <row r="151" spans="1:13" ht="15.75">
      <c r="A151" s="30"/>
      <c r="B151" s="179"/>
      <c r="C151" s="179"/>
      <c r="D151" s="179"/>
      <c r="E151" s="179"/>
      <c r="F151" s="179"/>
      <c r="G151" s="179"/>
      <c r="H151" s="179"/>
      <c r="I151" s="179"/>
      <c r="J151" s="179"/>
      <c r="K151" s="179"/>
      <c r="L151" s="179"/>
      <c r="M151" s="179"/>
    </row>
    <row r="152" spans="1:13" ht="52.5" customHeight="1">
      <c r="A152" s="25"/>
      <c r="B152" s="390" t="s">
        <v>315</v>
      </c>
      <c r="C152" s="390"/>
      <c r="D152" s="390"/>
      <c r="E152" s="390"/>
      <c r="F152" s="390"/>
      <c r="G152" s="390"/>
      <c r="H152" s="390"/>
      <c r="I152" s="390"/>
      <c r="J152" s="390"/>
      <c r="K152" s="390"/>
      <c r="L152" s="390"/>
      <c r="M152" s="390"/>
    </row>
    <row r="153" spans="1:13" ht="15.75">
      <c r="A153" s="25"/>
      <c r="B153" s="200"/>
      <c r="C153" s="200"/>
      <c r="D153" s="200"/>
      <c r="E153" s="200"/>
      <c r="F153" s="200"/>
      <c r="G153" s="200"/>
      <c r="H153" s="200"/>
      <c r="I153" s="200"/>
      <c r="J153" s="200"/>
      <c r="K153" s="200"/>
      <c r="L153" s="200"/>
      <c r="M153" s="200"/>
    </row>
    <row r="154" spans="1:10" ht="15.75" customHeight="1">
      <c r="A154" s="42">
        <v>17</v>
      </c>
      <c r="B154" s="394" t="s">
        <v>8</v>
      </c>
      <c r="C154" s="394"/>
      <c r="D154" s="394"/>
      <c r="E154" s="394"/>
      <c r="F154" s="394"/>
      <c r="G154" s="394"/>
      <c r="H154" s="394"/>
      <c r="I154" s="394"/>
      <c r="J154" s="394"/>
    </row>
    <row r="155" spans="1:10" ht="15.75">
      <c r="A155" s="42"/>
      <c r="B155" s="198"/>
      <c r="C155" s="198"/>
      <c r="D155" s="198"/>
      <c r="E155" s="198"/>
      <c r="F155" s="198"/>
      <c r="G155" s="198"/>
      <c r="H155" s="198"/>
      <c r="I155" s="198"/>
      <c r="J155" s="198"/>
    </row>
    <row r="156" spans="1:11" ht="15.75">
      <c r="A156" s="25"/>
      <c r="B156" s="31"/>
      <c r="C156" s="85"/>
      <c r="D156" s="413"/>
      <c r="E156" s="414"/>
      <c r="F156" s="32" t="s">
        <v>296</v>
      </c>
      <c r="G156" s="32" t="s">
        <v>297</v>
      </c>
      <c r="H156" s="100"/>
      <c r="I156" s="380" t="s">
        <v>9</v>
      </c>
      <c r="J156" s="415"/>
      <c r="K156" s="416"/>
    </row>
    <row r="157" spans="1:11" ht="15.75">
      <c r="A157" s="197"/>
      <c r="B157" s="33"/>
      <c r="C157" s="38"/>
      <c r="D157" s="395"/>
      <c r="E157" s="396"/>
      <c r="F157" s="75" t="s">
        <v>298</v>
      </c>
      <c r="G157" s="75" t="s">
        <v>299</v>
      </c>
      <c r="H157" s="102"/>
      <c r="I157" s="417"/>
      <c r="J157" s="418"/>
      <c r="K157" s="419"/>
    </row>
    <row r="158" spans="1:11" ht="15.75">
      <c r="A158" s="197"/>
      <c r="B158" s="34"/>
      <c r="C158" s="86"/>
      <c r="D158" s="371"/>
      <c r="E158" s="372"/>
      <c r="F158" s="7" t="s">
        <v>6</v>
      </c>
      <c r="G158" s="7" t="s">
        <v>6</v>
      </c>
      <c r="H158" s="103"/>
      <c r="I158" s="380" t="s">
        <v>6</v>
      </c>
      <c r="J158" s="381"/>
      <c r="K158" s="8" t="s">
        <v>10</v>
      </c>
    </row>
    <row r="159" spans="1:11" ht="15.75">
      <c r="A159" s="197"/>
      <c r="B159" s="35"/>
      <c r="C159" s="87"/>
      <c r="D159" s="360" t="s">
        <v>4</v>
      </c>
      <c r="E159" s="361"/>
      <c r="F159" s="278">
        <f>PL!B16</f>
        <v>23685</v>
      </c>
      <c r="G159" s="278">
        <v>27774</v>
      </c>
      <c r="H159" s="95"/>
      <c r="I159" s="382">
        <f>+F159-G159</f>
        <v>-4089</v>
      </c>
      <c r="J159" s="383"/>
      <c r="K159" s="279">
        <f>+I159/G159*100</f>
        <v>-14.72240224670555</v>
      </c>
    </row>
    <row r="160" spans="1:11" ht="15.75">
      <c r="A160" s="28"/>
      <c r="B160" s="35"/>
      <c r="C160" s="87"/>
      <c r="D160" s="360" t="s">
        <v>29</v>
      </c>
      <c r="E160" s="361"/>
      <c r="F160" s="278">
        <f>PL!B29</f>
        <v>3881</v>
      </c>
      <c r="G160" s="278">
        <v>5274</v>
      </c>
      <c r="H160" s="95"/>
      <c r="I160" s="382">
        <f>+F160-G160</f>
        <v>-1393</v>
      </c>
      <c r="J160" s="420"/>
      <c r="K160" s="279">
        <f>+I160/G160*100</f>
        <v>-26.412590064467196</v>
      </c>
    </row>
    <row r="161" spans="1:11" ht="15.75">
      <c r="A161" s="28"/>
      <c r="B161" s="76"/>
      <c r="C161" s="76"/>
      <c r="D161" s="77"/>
      <c r="E161" s="108"/>
      <c r="F161" s="78"/>
      <c r="G161" s="78"/>
      <c r="H161" s="78"/>
      <c r="I161" s="78"/>
      <c r="K161" s="79"/>
    </row>
    <row r="162" spans="1:17" ht="47.25" customHeight="1">
      <c r="A162" s="28"/>
      <c r="B162" s="402" t="s">
        <v>300</v>
      </c>
      <c r="C162" s="402"/>
      <c r="D162" s="402"/>
      <c r="E162" s="402"/>
      <c r="F162" s="402"/>
      <c r="G162" s="402"/>
      <c r="H162" s="402"/>
      <c r="I162" s="402"/>
      <c r="J162" s="402"/>
      <c r="K162" s="402"/>
      <c r="L162" s="402"/>
      <c r="M162" s="402"/>
      <c r="N162" s="270"/>
      <c r="O162" s="270"/>
      <c r="P162" s="270"/>
      <c r="Q162" s="270"/>
    </row>
    <row r="163" spans="1:17" ht="15.75">
      <c r="A163" s="28"/>
      <c r="B163" s="269"/>
      <c r="C163" s="269"/>
      <c r="D163" s="269"/>
      <c r="E163" s="269"/>
      <c r="F163" s="269"/>
      <c r="G163" s="269"/>
      <c r="H163" s="269"/>
      <c r="I163" s="269"/>
      <c r="J163" s="269"/>
      <c r="K163" s="269"/>
      <c r="L163" s="269"/>
      <c r="M163" s="269"/>
      <c r="N163" s="270"/>
      <c r="O163" s="270"/>
      <c r="P163" s="270"/>
      <c r="Q163" s="270"/>
    </row>
    <row r="164" spans="1:17" ht="49.5" customHeight="1">
      <c r="A164" s="28"/>
      <c r="B164" s="402" t="s">
        <v>301</v>
      </c>
      <c r="C164" s="402"/>
      <c r="D164" s="402"/>
      <c r="E164" s="402"/>
      <c r="F164" s="402"/>
      <c r="G164" s="402"/>
      <c r="H164" s="402"/>
      <c r="I164" s="402"/>
      <c r="J164" s="402"/>
      <c r="K164" s="402"/>
      <c r="L164" s="402"/>
      <c r="M164" s="402"/>
      <c r="N164" s="270"/>
      <c r="O164" s="270"/>
      <c r="P164" s="270"/>
      <c r="Q164" s="270"/>
    </row>
    <row r="165" spans="1:13" ht="15.75">
      <c r="A165" s="25"/>
      <c r="B165" s="145"/>
      <c r="C165" s="145"/>
      <c r="D165" s="145"/>
      <c r="E165" s="145"/>
      <c r="F165" s="145"/>
      <c r="G165" s="145"/>
      <c r="H165" s="145"/>
      <c r="I165" s="145"/>
      <c r="J165" s="145"/>
      <c r="K165" s="145"/>
      <c r="L165" s="145"/>
      <c r="M165" s="145"/>
    </row>
    <row r="166" spans="1:10" ht="15.75" customHeight="1">
      <c r="A166" s="25">
        <v>18</v>
      </c>
      <c r="B166" s="358" t="s">
        <v>263</v>
      </c>
      <c r="C166" s="358"/>
      <c r="D166" s="358"/>
      <c r="E166" s="358"/>
      <c r="F166" s="358"/>
      <c r="G166" s="358"/>
      <c r="H166" s="358"/>
      <c r="I166" s="358"/>
      <c r="J166" s="358"/>
    </row>
    <row r="167" spans="1:13" ht="15.75" customHeight="1">
      <c r="A167" s="25"/>
      <c r="C167" s="88"/>
      <c r="D167" s="88"/>
      <c r="E167" s="88"/>
      <c r="F167" s="88"/>
      <c r="G167" s="88"/>
      <c r="H167" s="88"/>
      <c r="I167" s="88"/>
      <c r="J167" s="88"/>
      <c r="K167" s="88"/>
      <c r="L167" s="88"/>
      <c r="M167" s="88"/>
    </row>
    <row r="168" spans="1:13" ht="63.75" customHeight="1">
      <c r="A168" s="25"/>
      <c r="B168" s="390" t="s">
        <v>268</v>
      </c>
      <c r="C168" s="390"/>
      <c r="D168" s="390"/>
      <c r="E168" s="390"/>
      <c r="F168" s="390"/>
      <c r="G168" s="390"/>
      <c r="H168" s="390"/>
      <c r="I168" s="390"/>
      <c r="J168" s="390"/>
      <c r="K168" s="390"/>
      <c r="L168" s="390"/>
      <c r="M168" s="390"/>
    </row>
    <row r="169" spans="1:13" ht="15.75">
      <c r="A169" s="25"/>
      <c r="B169" s="88"/>
      <c r="C169" s="88"/>
      <c r="D169" s="88"/>
      <c r="E169" s="88"/>
      <c r="F169" s="88"/>
      <c r="G169" s="88"/>
      <c r="H169" s="88"/>
      <c r="I169" s="88"/>
      <c r="J169" s="88"/>
      <c r="K169" s="88"/>
      <c r="L169" s="88"/>
      <c r="M169" s="88"/>
    </row>
    <row r="170" spans="1:10" ht="15.75" customHeight="1">
      <c r="A170" s="25">
        <v>19</v>
      </c>
      <c r="B170" s="351" t="s">
        <v>148</v>
      </c>
      <c r="C170" s="351"/>
      <c r="D170" s="351"/>
      <c r="E170" s="351"/>
      <c r="F170" s="351"/>
      <c r="G170" s="351"/>
      <c r="H170" s="351"/>
      <c r="I170" s="351"/>
      <c r="J170" s="351"/>
    </row>
    <row r="171" spans="1:10" ht="15.75">
      <c r="A171" s="25"/>
      <c r="B171" s="25"/>
      <c r="C171" s="25"/>
      <c r="D171" s="25"/>
      <c r="E171" s="25"/>
      <c r="F171" s="25"/>
      <c r="G171" s="25"/>
      <c r="H171" s="25"/>
      <c r="I171" s="25"/>
      <c r="J171" s="25"/>
    </row>
    <row r="172" spans="1:13" ht="31.5" customHeight="1">
      <c r="A172" s="25"/>
      <c r="B172" s="366" t="s">
        <v>277</v>
      </c>
      <c r="C172" s="366"/>
      <c r="D172" s="366"/>
      <c r="E172" s="366"/>
      <c r="F172" s="366"/>
      <c r="G172" s="366"/>
      <c r="H172" s="366"/>
      <c r="I172" s="366"/>
      <c r="J172" s="366"/>
      <c r="K172" s="366"/>
      <c r="L172" s="366"/>
      <c r="M172" s="366"/>
    </row>
    <row r="173" spans="1:13" ht="15.75" customHeight="1">
      <c r="A173" s="25"/>
      <c r="B173" s="157"/>
      <c r="C173" s="157"/>
      <c r="D173" s="157"/>
      <c r="E173" s="157"/>
      <c r="F173" s="157"/>
      <c r="G173" s="157"/>
      <c r="H173" s="157"/>
      <c r="I173" s="157"/>
      <c r="J173" s="157"/>
      <c r="K173" s="157"/>
      <c r="L173" s="157"/>
      <c r="M173" s="157"/>
    </row>
    <row r="174" spans="1:10" ht="15.75" customHeight="1">
      <c r="A174" s="25">
        <v>20</v>
      </c>
      <c r="B174" s="351" t="s">
        <v>11</v>
      </c>
      <c r="C174" s="351"/>
      <c r="D174" s="351"/>
      <c r="E174" s="351"/>
      <c r="F174" s="351"/>
      <c r="G174" s="351"/>
      <c r="H174" s="351"/>
      <c r="I174" s="351"/>
      <c r="J174" s="351"/>
    </row>
    <row r="175" spans="1:3" ht="15.75">
      <c r="A175" s="25"/>
      <c r="B175" s="25"/>
      <c r="C175" s="25"/>
    </row>
    <row r="176" spans="1:13" ht="15.75" customHeight="1">
      <c r="A176" s="25"/>
      <c r="B176" s="29" t="s">
        <v>12</v>
      </c>
      <c r="C176" s="29"/>
      <c r="D176" s="36"/>
      <c r="E176" s="36"/>
      <c r="G176" s="412" t="s">
        <v>302</v>
      </c>
      <c r="H176" s="412"/>
      <c r="I176" s="412"/>
      <c r="K176" s="341" t="s">
        <v>303</v>
      </c>
      <c r="L176" s="400"/>
      <c r="M176" s="400"/>
    </row>
    <row r="177" spans="1:13" ht="15.75">
      <c r="A177" s="210"/>
      <c r="B177" s="411"/>
      <c r="C177" s="411"/>
      <c r="D177" s="391"/>
      <c r="E177" s="391"/>
      <c r="G177" s="412"/>
      <c r="H177" s="412"/>
      <c r="I177" s="412"/>
      <c r="K177" s="400"/>
      <c r="L177" s="400"/>
      <c r="M177" s="400"/>
    </row>
    <row r="178" spans="1:13" ht="15.75">
      <c r="A178" s="210"/>
      <c r="B178" s="37"/>
      <c r="C178" s="37"/>
      <c r="D178" s="37"/>
      <c r="E178" s="37"/>
      <c r="G178" s="147">
        <v>2007</v>
      </c>
      <c r="I178" s="147">
        <v>2006</v>
      </c>
      <c r="K178" s="147">
        <v>2007</v>
      </c>
      <c r="M178" s="147">
        <v>2006</v>
      </c>
    </row>
    <row r="179" spans="1:13" ht="15.75">
      <c r="A179" s="210"/>
      <c r="B179" s="38"/>
      <c r="C179" s="38"/>
      <c r="D179" s="36"/>
      <c r="E179" s="36"/>
      <c r="G179" s="146" t="s">
        <v>6</v>
      </c>
      <c r="I179" s="146" t="s">
        <v>6</v>
      </c>
      <c r="K179" s="146" t="s">
        <v>6</v>
      </c>
      <c r="M179" s="146" t="s">
        <v>6</v>
      </c>
    </row>
    <row r="180" spans="1:13" ht="15.75">
      <c r="A180" s="210"/>
      <c r="B180" s="104" t="s">
        <v>85</v>
      </c>
      <c r="C180" s="38"/>
      <c r="D180" s="36"/>
      <c r="E180" s="36"/>
      <c r="G180" s="146"/>
      <c r="I180" s="146"/>
      <c r="K180" s="146"/>
      <c r="M180" s="146"/>
    </row>
    <row r="181" spans="1:13" ht="18" customHeight="1" thickBot="1">
      <c r="A181" s="210"/>
      <c r="B181" s="411" t="s">
        <v>101</v>
      </c>
      <c r="C181" s="411"/>
      <c r="D181" s="411"/>
      <c r="E181" s="411"/>
      <c r="G181" s="290">
        <v>851</v>
      </c>
      <c r="H181" s="167"/>
      <c r="I181" s="290">
        <v>728</v>
      </c>
      <c r="J181" s="214"/>
      <c r="K181" s="290">
        <v>851</v>
      </c>
      <c r="L181" s="214"/>
      <c r="M181" s="290">
        <v>728</v>
      </c>
    </row>
    <row r="182" spans="1:13" ht="15.75" customHeight="1" hidden="1" thickTop="1">
      <c r="A182" s="210"/>
      <c r="B182" s="370" t="s">
        <v>178</v>
      </c>
      <c r="C182" s="370"/>
      <c r="D182" s="370"/>
      <c r="E182" s="370"/>
      <c r="G182" s="148">
        <v>0</v>
      </c>
      <c r="H182" s="90"/>
      <c r="I182" s="148">
        <v>0</v>
      </c>
      <c r="J182" s="88"/>
      <c r="K182" s="148">
        <v>0</v>
      </c>
      <c r="L182" s="88"/>
      <c r="M182" s="148">
        <v>0</v>
      </c>
    </row>
    <row r="183" spans="1:13" ht="5.25" customHeight="1" hidden="1">
      <c r="A183" s="210"/>
      <c r="B183" s="36"/>
      <c r="C183" s="36"/>
      <c r="D183" s="36"/>
      <c r="E183" s="36"/>
      <c r="G183" s="148"/>
      <c r="H183" s="90"/>
      <c r="I183" s="148"/>
      <c r="J183" s="88"/>
      <c r="K183" s="148"/>
      <c r="L183" s="88"/>
      <c r="M183" s="148"/>
    </row>
    <row r="184" spans="1:13" ht="17.25" hidden="1" thickBot="1" thickTop="1">
      <c r="A184" s="210"/>
      <c r="B184" s="36"/>
      <c r="C184" s="36"/>
      <c r="D184" s="36"/>
      <c r="E184" s="36"/>
      <c r="G184" s="215">
        <f>SUM(G181:G183)</f>
        <v>851</v>
      </c>
      <c r="H184" s="90"/>
      <c r="I184" s="215">
        <f>SUM(I181:I183)</f>
        <v>728</v>
      </c>
      <c r="J184" s="88"/>
      <c r="K184" s="215">
        <f>SUM(K181:K183)</f>
        <v>851</v>
      </c>
      <c r="L184" s="88"/>
      <c r="M184" s="215">
        <f>SUM(M181:M183)</f>
        <v>728</v>
      </c>
    </row>
    <row r="185" spans="1:13" ht="16.5" hidden="1" thickTop="1">
      <c r="A185" s="210"/>
      <c r="B185" s="36"/>
      <c r="C185" s="36"/>
      <c r="D185" s="36"/>
      <c r="E185" s="36"/>
      <c r="G185" s="148"/>
      <c r="H185" s="90"/>
      <c r="I185" s="148"/>
      <c r="J185" s="88"/>
      <c r="K185" s="148"/>
      <c r="L185" s="88"/>
      <c r="M185" s="148"/>
    </row>
    <row r="186" spans="1:13" ht="16.5" thickTop="1">
      <c r="A186" s="210"/>
      <c r="B186" s="36"/>
      <c r="C186" s="36"/>
      <c r="D186" s="36"/>
      <c r="E186" s="36"/>
      <c r="G186" s="148"/>
      <c r="H186" s="90"/>
      <c r="I186" s="148"/>
      <c r="J186" s="88"/>
      <c r="K186" s="148"/>
      <c r="L186" s="88"/>
      <c r="M186" s="148"/>
    </row>
    <row r="187" spans="1:13" ht="31.5" customHeight="1">
      <c r="A187" s="210"/>
      <c r="B187" s="410" t="s">
        <v>281</v>
      </c>
      <c r="C187" s="410"/>
      <c r="D187" s="410"/>
      <c r="E187" s="410"/>
      <c r="F187" s="410"/>
      <c r="G187" s="410"/>
      <c r="H187" s="410"/>
      <c r="I187" s="410"/>
      <c r="J187" s="410"/>
      <c r="K187" s="410"/>
      <c r="L187" s="410"/>
      <c r="M187" s="410"/>
    </row>
    <row r="188" spans="1:13" ht="2.25" customHeight="1" hidden="1">
      <c r="A188" s="210"/>
      <c r="B188" s="410" t="s">
        <v>177</v>
      </c>
      <c r="C188" s="410"/>
      <c r="D188" s="410"/>
      <c r="E188" s="410"/>
      <c r="F188" s="410"/>
      <c r="G188" s="410"/>
      <c r="H188" s="410"/>
      <c r="I188" s="410"/>
      <c r="J188" s="410"/>
      <c r="K188" s="410"/>
      <c r="L188" s="410"/>
      <c r="M188" s="410"/>
    </row>
    <row r="189" spans="1:9" ht="15.75">
      <c r="A189" s="210"/>
      <c r="B189" s="41"/>
      <c r="C189" s="41"/>
      <c r="D189" s="41"/>
      <c r="E189" s="41"/>
      <c r="F189" s="39"/>
      <c r="G189" s="40"/>
      <c r="H189" s="40"/>
      <c r="I189" s="39"/>
    </row>
    <row r="190" spans="1:10" ht="15.75" customHeight="1">
      <c r="A190" s="25">
        <v>21</v>
      </c>
      <c r="B190" s="351" t="s">
        <v>13</v>
      </c>
      <c r="C190" s="351"/>
      <c r="D190" s="351"/>
      <c r="E190" s="351"/>
      <c r="F190" s="351"/>
      <c r="G190" s="351"/>
      <c r="H190" s="351"/>
      <c r="I190" s="351"/>
      <c r="J190" s="351"/>
    </row>
    <row r="191" spans="1:3" ht="15.75">
      <c r="A191" s="25"/>
      <c r="B191" s="25"/>
      <c r="C191" s="25"/>
    </row>
    <row r="192" spans="1:13" ht="15.75" customHeight="1">
      <c r="A192" s="25"/>
      <c r="B192" s="359" t="s">
        <v>278</v>
      </c>
      <c r="C192" s="359"/>
      <c r="D192" s="359"/>
      <c r="E192" s="359"/>
      <c r="F192" s="359"/>
      <c r="G192" s="359"/>
      <c r="H192" s="359"/>
      <c r="I192" s="359"/>
      <c r="J192" s="359"/>
      <c r="K192" s="359"/>
      <c r="L192" s="359"/>
      <c r="M192" s="359"/>
    </row>
    <row r="193" spans="1:13" ht="15.75">
      <c r="A193" s="210"/>
      <c r="B193" s="280"/>
      <c r="C193" s="280"/>
      <c r="D193" s="280"/>
      <c r="E193" s="280"/>
      <c r="F193" s="280"/>
      <c r="G193" s="280"/>
      <c r="H193" s="280"/>
      <c r="I193" s="280"/>
      <c r="J193" s="280"/>
      <c r="K193" s="280"/>
      <c r="L193" s="280"/>
      <c r="M193" s="280"/>
    </row>
    <row r="194" spans="1:10" ht="15.75" customHeight="1">
      <c r="A194" s="25">
        <v>22</v>
      </c>
      <c r="B194" s="351" t="s">
        <v>14</v>
      </c>
      <c r="C194" s="351"/>
      <c r="D194" s="351"/>
      <c r="E194" s="351"/>
      <c r="F194" s="351"/>
      <c r="G194" s="351"/>
      <c r="H194" s="351"/>
      <c r="I194" s="351"/>
      <c r="J194" s="351"/>
    </row>
    <row r="195" spans="1:3" ht="15.75">
      <c r="A195" s="25"/>
      <c r="B195" s="25"/>
      <c r="C195" s="25"/>
    </row>
    <row r="196" spans="1:11" ht="15.75" customHeight="1">
      <c r="A196" s="25"/>
      <c r="B196" s="45" t="s">
        <v>149</v>
      </c>
      <c r="C196" s="45"/>
      <c r="D196" s="45"/>
      <c r="E196" s="45"/>
      <c r="F196" s="45"/>
      <c r="G196" s="45"/>
      <c r="H196" s="45"/>
      <c r="I196" s="45"/>
      <c r="J196" s="45"/>
      <c r="K196" s="45"/>
    </row>
    <row r="197" spans="1:10" ht="15.75">
      <c r="A197" s="25"/>
      <c r="B197" s="94"/>
      <c r="C197" s="94"/>
      <c r="D197" s="156"/>
      <c r="E197" s="156"/>
      <c r="F197" s="156"/>
      <c r="G197" s="156"/>
      <c r="H197" s="156"/>
      <c r="I197" s="156"/>
      <c r="J197" s="156"/>
    </row>
    <row r="198" spans="1:10" ht="15.75">
      <c r="A198" s="25">
        <v>23</v>
      </c>
      <c r="B198" s="149" t="s">
        <v>84</v>
      </c>
      <c r="C198" s="94"/>
      <c r="D198" s="156"/>
      <c r="E198" s="156"/>
      <c r="F198" s="156"/>
      <c r="G198" s="156"/>
      <c r="H198" s="156"/>
      <c r="I198" s="156"/>
      <c r="J198" s="156"/>
    </row>
    <row r="199" spans="1:10" ht="15.75">
      <c r="A199" s="25"/>
      <c r="B199" s="149"/>
      <c r="C199" s="94"/>
      <c r="D199" s="156"/>
      <c r="E199" s="156"/>
      <c r="F199" s="156"/>
      <c r="G199" s="156"/>
      <c r="H199" s="156"/>
      <c r="I199" s="156"/>
      <c r="J199" s="156"/>
    </row>
    <row r="200" spans="1:13" ht="15.75" customHeight="1">
      <c r="A200" s="25"/>
      <c r="B200" s="409" t="s">
        <v>279</v>
      </c>
      <c r="C200" s="409"/>
      <c r="D200" s="409"/>
      <c r="E200" s="409"/>
      <c r="F200" s="409"/>
      <c r="G200" s="409"/>
      <c r="H200" s="409"/>
      <c r="I200" s="409"/>
      <c r="J200" s="409"/>
      <c r="K200" s="409"/>
      <c r="L200" s="409"/>
      <c r="M200" s="409"/>
    </row>
    <row r="201" spans="1:13" ht="15.75">
      <c r="A201" s="25"/>
      <c r="B201" s="255"/>
      <c r="C201" s="255"/>
      <c r="D201" s="255"/>
      <c r="E201" s="255"/>
      <c r="F201" s="255"/>
      <c r="G201" s="255"/>
      <c r="H201" s="255"/>
      <c r="I201" s="255"/>
      <c r="J201" s="255"/>
      <c r="K201" s="255"/>
      <c r="L201" s="255"/>
      <c r="M201" s="255"/>
    </row>
    <row r="202" spans="1:13" ht="15.75">
      <c r="A202" s="149">
        <v>23.1</v>
      </c>
      <c r="B202" s="155" t="s">
        <v>160</v>
      </c>
      <c r="C202" s="145"/>
      <c r="D202" s="145"/>
      <c r="E202" s="145"/>
      <c r="F202" s="145"/>
      <c r="G202" s="145"/>
      <c r="H202" s="145"/>
      <c r="I202" s="145"/>
      <c r="J202" s="145"/>
      <c r="K202" s="145"/>
      <c r="L202" s="145"/>
      <c r="M202" s="151"/>
    </row>
    <row r="203" spans="1:13" ht="15.75">
      <c r="A203" s="25"/>
      <c r="B203" s="145"/>
      <c r="C203" s="145"/>
      <c r="D203" s="145"/>
      <c r="E203" s="145"/>
      <c r="F203" s="145"/>
      <c r="G203" s="145"/>
      <c r="H203" s="145"/>
      <c r="I203" s="145"/>
      <c r="J203" s="145"/>
      <c r="K203" s="145"/>
      <c r="L203" s="145"/>
      <c r="M203" s="151"/>
    </row>
    <row r="204" spans="1:13" s="88" customFormat="1" ht="15.75">
      <c r="A204" s="42"/>
      <c r="B204" s="88" t="s">
        <v>97</v>
      </c>
      <c r="M204" s="96"/>
    </row>
    <row r="205" spans="1:13" s="88" customFormat="1" ht="15.75">
      <c r="A205" s="42"/>
      <c r="M205" s="96"/>
    </row>
    <row r="206" spans="1:13" s="88" customFormat="1" ht="15.75">
      <c r="A206" s="42"/>
      <c r="I206" s="89" t="s">
        <v>88</v>
      </c>
      <c r="K206" s="89" t="s">
        <v>90</v>
      </c>
      <c r="L206" s="89"/>
      <c r="M206" s="89" t="s">
        <v>89</v>
      </c>
    </row>
    <row r="207" spans="1:13" s="88" customFormat="1" ht="15.75">
      <c r="A207" s="42"/>
      <c r="I207" s="89" t="s">
        <v>6</v>
      </c>
      <c r="K207" s="89" t="s">
        <v>6</v>
      </c>
      <c r="L207" s="89"/>
      <c r="M207" s="89" t="s">
        <v>6</v>
      </c>
    </row>
    <row r="208" spans="1:13" s="88" customFormat="1" ht="15.75">
      <c r="A208" s="42"/>
      <c r="I208" s="89"/>
      <c r="K208" s="89"/>
      <c r="L208" s="89"/>
      <c r="M208" s="96"/>
    </row>
    <row r="209" spans="1:13" s="88" customFormat="1" ht="15.75">
      <c r="A209" s="42"/>
      <c r="B209" s="88" t="s">
        <v>91</v>
      </c>
      <c r="I209" s="90">
        <v>4000</v>
      </c>
      <c r="K209" s="90">
        <v>4000</v>
      </c>
      <c r="M209" s="98">
        <v>0</v>
      </c>
    </row>
    <row r="210" spans="1:13" s="88" customFormat="1" ht="15.75">
      <c r="A210" s="42"/>
      <c r="B210" s="88" t="s">
        <v>86</v>
      </c>
      <c r="I210" s="90">
        <v>3546</v>
      </c>
      <c r="K210" s="90">
        <v>732</v>
      </c>
      <c r="M210" s="98">
        <f>+I210-K210</f>
        <v>2814</v>
      </c>
    </row>
    <row r="211" spans="1:13" s="88" customFormat="1" ht="15.75">
      <c r="A211" s="42"/>
      <c r="B211" s="88" t="s">
        <v>87</v>
      </c>
      <c r="I211" s="90">
        <v>1971</v>
      </c>
      <c r="K211" s="90">
        <v>1971</v>
      </c>
      <c r="M211" s="98">
        <f>+I211-K211</f>
        <v>0</v>
      </c>
    </row>
    <row r="212" spans="1:13" s="88" customFormat="1" ht="15.75">
      <c r="A212" s="42"/>
      <c r="B212" s="94" t="s">
        <v>215</v>
      </c>
      <c r="C212" s="94"/>
      <c r="D212" s="94"/>
      <c r="E212" s="94"/>
      <c r="F212" s="94"/>
      <c r="I212" s="158">
        <v>781</v>
      </c>
      <c r="J212" s="94"/>
      <c r="K212" s="90">
        <v>660</v>
      </c>
      <c r="L212" s="94"/>
      <c r="M212" s="98">
        <f>+I212-K212</f>
        <v>121</v>
      </c>
    </row>
    <row r="213" spans="1:13" s="88" customFormat="1" ht="15.75">
      <c r="A213" s="42"/>
      <c r="B213" s="94" t="s">
        <v>216</v>
      </c>
      <c r="C213" s="94"/>
      <c r="D213" s="94"/>
      <c r="E213" s="94"/>
      <c r="F213" s="94"/>
      <c r="I213" s="158">
        <v>1500</v>
      </c>
      <c r="J213" s="94"/>
      <c r="K213" s="90">
        <v>1621</v>
      </c>
      <c r="L213" s="94"/>
      <c r="M213" s="98">
        <f>+I213-K213</f>
        <v>-121</v>
      </c>
    </row>
    <row r="214" spans="1:13" s="88" customFormat="1" ht="16.5" thickBot="1">
      <c r="A214" s="42"/>
      <c r="B214" s="94"/>
      <c r="C214" s="94"/>
      <c r="D214" s="94"/>
      <c r="E214" s="94"/>
      <c r="F214" s="94"/>
      <c r="I214" s="159">
        <f>SUM(I209:I213)</f>
        <v>11798</v>
      </c>
      <c r="J214" s="94"/>
      <c r="K214" s="159">
        <f>SUM(K209:K213)</f>
        <v>8984</v>
      </c>
      <c r="L214" s="94"/>
      <c r="M214" s="160">
        <f>SUM(M209:M213)</f>
        <v>2814</v>
      </c>
    </row>
    <row r="215" spans="1:13" s="88" customFormat="1" ht="16.5" thickTop="1">
      <c r="A215" s="42"/>
      <c r="B215" s="94"/>
      <c r="C215" s="94"/>
      <c r="D215" s="94"/>
      <c r="E215" s="94"/>
      <c r="F215" s="94"/>
      <c r="G215" s="161"/>
      <c r="H215" s="94"/>
      <c r="I215" s="161"/>
      <c r="J215" s="94"/>
      <c r="K215" s="161"/>
      <c r="M215" s="96"/>
    </row>
    <row r="216" spans="1:13" s="88" customFormat="1" ht="15.75" customHeight="1">
      <c r="A216" s="42"/>
      <c r="B216" s="379" t="s">
        <v>214</v>
      </c>
      <c r="C216" s="379"/>
      <c r="D216" s="379"/>
      <c r="E216" s="379"/>
      <c r="F216" s="379"/>
      <c r="G216" s="379"/>
      <c r="H216" s="379"/>
      <c r="I216" s="379"/>
      <c r="J216" s="379"/>
      <c r="K216" s="379"/>
      <c r="L216" s="379"/>
      <c r="M216" s="379"/>
    </row>
    <row r="217" spans="1:13" s="88" customFormat="1" ht="15.75">
      <c r="A217" s="42"/>
      <c r="B217" s="379"/>
      <c r="C217" s="379"/>
      <c r="D217" s="379"/>
      <c r="E217" s="379"/>
      <c r="F217" s="379"/>
      <c r="G217" s="379"/>
      <c r="H217" s="379"/>
      <c r="I217" s="379"/>
      <c r="J217" s="379"/>
      <c r="K217" s="379"/>
      <c r="L217" s="379"/>
      <c r="M217" s="379"/>
    </row>
    <row r="218" spans="1:13" s="88" customFormat="1" ht="15.75">
      <c r="A218" s="42"/>
      <c r="B218" s="94"/>
      <c r="C218" s="94"/>
      <c r="D218" s="94"/>
      <c r="E218" s="94"/>
      <c r="F218" s="94"/>
      <c r="G218" s="94"/>
      <c r="H218" s="94"/>
      <c r="I218" s="94"/>
      <c r="J218" s="94"/>
      <c r="M218" s="96"/>
    </row>
    <row r="219" spans="1:13" s="88" customFormat="1" ht="34.5" customHeight="1">
      <c r="A219" s="42"/>
      <c r="B219" s="400" t="s">
        <v>267</v>
      </c>
      <c r="C219" s="400"/>
      <c r="D219" s="400"/>
      <c r="E219" s="400"/>
      <c r="F219" s="400"/>
      <c r="G219" s="400"/>
      <c r="H219" s="400"/>
      <c r="I219" s="400"/>
      <c r="J219" s="400"/>
      <c r="K219" s="400"/>
      <c r="L219" s="400"/>
      <c r="M219" s="400"/>
    </row>
    <row r="220" spans="1:13" s="88" customFormat="1" ht="15.75">
      <c r="A220" s="42"/>
      <c r="B220" s="94"/>
      <c r="C220" s="94"/>
      <c r="D220" s="94"/>
      <c r="E220" s="94"/>
      <c r="F220" s="94"/>
      <c r="G220" s="94"/>
      <c r="H220" s="94"/>
      <c r="I220" s="94"/>
      <c r="J220" s="94"/>
      <c r="M220" s="96"/>
    </row>
    <row r="221" spans="1:13" s="88" customFormat="1" ht="15.75">
      <c r="A221" s="25">
        <v>24</v>
      </c>
      <c r="B221" s="149" t="s">
        <v>37</v>
      </c>
      <c r="C221" s="94"/>
      <c r="D221" s="94"/>
      <c r="E221" s="94"/>
      <c r="F221" s="94"/>
      <c r="G221" s="94"/>
      <c r="H221" s="94"/>
      <c r="I221" s="94"/>
      <c r="J221" s="94"/>
      <c r="M221" s="96"/>
    </row>
    <row r="222" spans="1:13" s="88" customFormat="1" ht="15.75">
      <c r="A222" s="25"/>
      <c r="B222" s="149"/>
      <c r="C222" s="94"/>
      <c r="D222" s="94"/>
      <c r="E222" s="94"/>
      <c r="F222" s="94"/>
      <c r="G222" s="94"/>
      <c r="H222" s="94"/>
      <c r="I222" s="94"/>
      <c r="J222" s="94"/>
      <c r="M222" s="96"/>
    </row>
    <row r="223" spans="1:13" s="88" customFormat="1" ht="15.75">
      <c r="A223" s="25"/>
      <c r="B223" s="94" t="s">
        <v>304</v>
      </c>
      <c r="C223" s="94"/>
      <c r="D223" s="94"/>
      <c r="E223" s="94"/>
      <c r="F223" s="94"/>
      <c r="G223" s="94"/>
      <c r="H223" s="94"/>
      <c r="I223" s="94"/>
      <c r="J223" s="94"/>
      <c r="M223" s="96"/>
    </row>
    <row r="224" spans="3:13" ht="15.75">
      <c r="C224" s="149"/>
      <c r="D224" s="156"/>
      <c r="E224" s="156"/>
      <c r="F224" s="156"/>
      <c r="G224" s="152"/>
      <c r="M224" s="89" t="s">
        <v>109</v>
      </c>
    </row>
    <row r="225" spans="1:13" ht="15.75">
      <c r="A225" s="25"/>
      <c r="B225" s="94"/>
      <c r="C225" s="94"/>
      <c r="D225" s="156"/>
      <c r="E225" s="156"/>
      <c r="F225" s="156"/>
      <c r="G225" s="152"/>
      <c r="H225" s="320" t="s">
        <v>163</v>
      </c>
      <c r="I225" s="320"/>
      <c r="J225" s="320"/>
      <c r="K225" s="320"/>
      <c r="L225" s="320"/>
      <c r="M225" s="89" t="s">
        <v>162</v>
      </c>
    </row>
    <row r="226" spans="1:13" ht="15.75">
      <c r="A226" s="25"/>
      <c r="B226" s="94"/>
      <c r="C226" s="94"/>
      <c r="D226" s="156"/>
      <c r="E226" s="156"/>
      <c r="F226" s="156"/>
      <c r="G226" s="206"/>
      <c r="H226" s="156"/>
      <c r="I226" s="208" t="s">
        <v>165</v>
      </c>
      <c r="J226" s="152"/>
      <c r="K226" s="208" t="s">
        <v>164</v>
      </c>
      <c r="L226" s="89"/>
      <c r="M226" s="89" t="s">
        <v>6</v>
      </c>
    </row>
    <row r="227" spans="1:13" ht="15.75">
      <c r="A227" s="25"/>
      <c r="B227" s="94" t="s">
        <v>110</v>
      </c>
      <c r="C227" s="94"/>
      <c r="D227" s="156"/>
      <c r="E227" s="156"/>
      <c r="F227" s="156"/>
      <c r="G227" s="199"/>
      <c r="H227" s="156"/>
      <c r="I227" s="162"/>
      <c r="J227" s="162"/>
      <c r="K227" s="163"/>
      <c r="L227" s="48"/>
      <c r="M227" s="98"/>
    </row>
    <row r="228" spans="1:13" ht="15.75">
      <c r="A228" s="25"/>
      <c r="C228" s="94" t="s">
        <v>99</v>
      </c>
      <c r="D228" s="156"/>
      <c r="E228" s="165"/>
      <c r="F228" s="156"/>
      <c r="G228" s="166"/>
      <c r="H228" s="145"/>
      <c r="I228" s="166">
        <v>0</v>
      </c>
      <c r="J228" s="166"/>
      <c r="K228" s="144">
        <v>0</v>
      </c>
      <c r="L228" s="167"/>
      <c r="M228" s="90">
        <f>ROUND('[1]CBS'!$R$40/1000,0)</f>
        <v>3000</v>
      </c>
    </row>
    <row r="229" spans="1:13" ht="15.75">
      <c r="A229" s="25"/>
      <c r="C229" s="94" t="s">
        <v>111</v>
      </c>
      <c r="D229" s="156"/>
      <c r="E229" s="165"/>
      <c r="F229" s="156"/>
      <c r="G229" s="166"/>
      <c r="H229" s="145"/>
      <c r="I229" s="166">
        <v>0</v>
      </c>
      <c r="J229" s="164"/>
      <c r="K229" s="144">
        <v>0</v>
      </c>
      <c r="L229" s="90"/>
      <c r="M229" s="90">
        <f>ROUND('[1]NTFS'!$Y$151/1000,0)</f>
        <v>183</v>
      </c>
    </row>
    <row r="230" spans="1:13" ht="15.75">
      <c r="A230" s="25"/>
      <c r="C230" s="94" t="s">
        <v>112</v>
      </c>
      <c r="D230" s="156"/>
      <c r="E230" s="165"/>
      <c r="F230" s="156"/>
      <c r="G230" s="207"/>
      <c r="H230" s="145"/>
      <c r="I230" s="166">
        <v>681</v>
      </c>
      <c r="J230" s="164"/>
      <c r="K230" s="64">
        <f>ROUND('[1]BS-SIN'!$C$41/1000,0)</f>
        <v>5</v>
      </c>
      <c r="L230" s="90"/>
      <c r="M230" s="90">
        <f>ROUND('[1]CBS'!$R$43/1000,0)</f>
        <v>2392</v>
      </c>
    </row>
    <row r="231" spans="1:13" ht="15.75">
      <c r="A231" s="25"/>
      <c r="B231" s="149"/>
      <c r="C231" s="149"/>
      <c r="D231" s="156"/>
      <c r="E231" s="165"/>
      <c r="F231" s="156"/>
      <c r="G231" s="166"/>
      <c r="H231" s="164"/>
      <c r="I231" s="216">
        <f>SUM(I228:I230)</f>
        <v>681</v>
      </c>
      <c r="J231" s="164"/>
      <c r="K231" s="216">
        <f>SUM(K228:K230)</f>
        <v>5</v>
      </c>
      <c r="L231" s="90"/>
      <c r="M231" s="216">
        <f>SUM(M228:M230)</f>
        <v>5575</v>
      </c>
    </row>
    <row r="232" spans="1:13" ht="15.75">
      <c r="A232" s="25"/>
      <c r="B232" s="94"/>
      <c r="C232" s="94"/>
      <c r="D232" s="156"/>
      <c r="E232" s="156"/>
      <c r="F232" s="156"/>
      <c r="G232" s="199"/>
      <c r="H232" s="199"/>
      <c r="I232" s="305"/>
      <c r="J232" s="305"/>
      <c r="K232" s="144"/>
      <c r="L232" s="106"/>
      <c r="M232" s="170"/>
    </row>
    <row r="233" spans="1:13" ht="15.75">
      <c r="A233" s="25"/>
      <c r="B233" s="94" t="s">
        <v>113</v>
      </c>
      <c r="C233" s="94"/>
      <c r="D233" s="156"/>
      <c r="E233" s="156"/>
      <c r="F233" s="156"/>
      <c r="G233" s="199"/>
      <c r="H233" s="156"/>
      <c r="I233" s="162"/>
      <c r="J233" s="162"/>
      <c r="K233" s="163"/>
      <c r="L233" s="48"/>
      <c r="M233" s="98"/>
    </row>
    <row r="234" spans="1:13" ht="15.75">
      <c r="A234" s="25"/>
      <c r="B234" s="94"/>
      <c r="C234" s="94" t="s">
        <v>114</v>
      </c>
      <c r="D234" s="156"/>
      <c r="E234" s="165"/>
      <c r="F234" s="156"/>
      <c r="G234" s="169"/>
      <c r="H234" s="168"/>
      <c r="I234" s="169">
        <v>508</v>
      </c>
      <c r="J234" s="169"/>
      <c r="K234" s="64">
        <f>ROUND('[1]BS-SIN'!$C$64/1000,0)</f>
        <v>162</v>
      </c>
      <c r="L234" s="170"/>
      <c r="M234" s="98">
        <f>ROUND('[1]CBS'!$R$69/1000,0)</f>
        <v>2151</v>
      </c>
    </row>
    <row r="235" spans="1:13" ht="15.75">
      <c r="A235" s="25"/>
      <c r="B235" s="94"/>
      <c r="C235" s="94" t="s">
        <v>111</v>
      </c>
      <c r="D235" s="156"/>
      <c r="E235" s="165"/>
      <c r="F235" s="156"/>
      <c r="G235" s="169"/>
      <c r="H235" s="168"/>
      <c r="I235" s="169">
        <v>0</v>
      </c>
      <c r="J235" s="169"/>
      <c r="K235" s="64">
        <v>0</v>
      </c>
      <c r="L235" s="170"/>
      <c r="M235" s="98">
        <f>ROUND('[1]CBS'!$R$70/1000,0)</f>
        <v>16</v>
      </c>
    </row>
    <row r="236" spans="1:13" ht="15.75">
      <c r="A236" s="25"/>
      <c r="B236" s="94"/>
      <c r="C236" s="94"/>
      <c r="D236" s="156"/>
      <c r="E236" s="165"/>
      <c r="F236" s="156"/>
      <c r="G236" s="169"/>
      <c r="H236" s="168"/>
      <c r="I236" s="217">
        <f>SUM(I234:I235)</f>
        <v>508</v>
      </c>
      <c r="J236" s="169"/>
      <c r="K236" s="217">
        <f>SUM(K234:K235)</f>
        <v>162</v>
      </c>
      <c r="L236" s="170"/>
      <c r="M236" s="217">
        <f>SUM(M234:M235)</f>
        <v>2167</v>
      </c>
    </row>
    <row r="237" spans="1:13" ht="15.75">
      <c r="A237" s="25"/>
      <c r="B237" s="155"/>
      <c r="C237" s="155"/>
      <c r="F237" s="156"/>
      <c r="G237" s="166"/>
      <c r="H237" s="164"/>
      <c r="I237" s="166"/>
      <c r="J237" s="166"/>
      <c r="K237" s="66"/>
      <c r="L237" s="167"/>
      <c r="M237" s="166"/>
    </row>
    <row r="238" spans="1:13" ht="16.5" thickBot="1">
      <c r="A238" s="25"/>
      <c r="B238" s="149" t="s">
        <v>115</v>
      </c>
      <c r="C238" s="149"/>
      <c r="D238" s="149"/>
      <c r="E238" s="145"/>
      <c r="F238" s="145"/>
      <c r="G238" s="166"/>
      <c r="H238" s="164"/>
      <c r="I238" s="171">
        <f>I231+I236</f>
        <v>1189</v>
      </c>
      <c r="J238" s="164"/>
      <c r="K238" s="171">
        <f>K231+K236</f>
        <v>167</v>
      </c>
      <c r="L238" s="90"/>
      <c r="M238" s="171">
        <f>M231+M236</f>
        <v>7742</v>
      </c>
    </row>
    <row r="239" spans="1:13" ht="16.5" thickTop="1">
      <c r="A239" s="25"/>
      <c r="B239" s="149"/>
      <c r="C239" s="149"/>
      <c r="D239" s="149"/>
      <c r="E239" s="145"/>
      <c r="F239" s="145"/>
      <c r="G239" s="172"/>
      <c r="H239" s="145"/>
      <c r="I239" s="172"/>
      <c r="J239" s="145"/>
      <c r="K239" s="144"/>
      <c r="M239" s="101"/>
    </row>
    <row r="240" spans="1:13" ht="15.75">
      <c r="A240" s="25"/>
      <c r="B240" s="94" t="s">
        <v>116</v>
      </c>
      <c r="C240" s="149"/>
      <c r="D240" s="149"/>
      <c r="E240" s="145"/>
      <c r="F240" s="145"/>
      <c r="G240" s="172"/>
      <c r="H240" s="145"/>
      <c r="I240" s="172"/>
      <c r="J240" s="145"/>
      <c r="K240" s="144"/>
      <c r="M240" s="101"/>
    </row>
    <row r="241" spans="1:10" ht="15.75">
      <c r="A241" s="25"/>
      <c r="B241" s="149"/>
      <c r="C241" s="149"/>
      <c r="D241" s="149"/>
      <c r="E241" s="145"/>
      <c r="F241" s="145"/>
      <c r="G241" s="145"/>
      <c r="H241" s="145"/>
      <c r="I241" s="145"/>
      <c r="J241" s="145"/>
    </row>
    <row r="242" spans="1:10" ht="15.75">
      <c r="A242" s="25">
        <v>25</v>
      </c>
      <c r="B242" s="149" t="s">
        <v>38</v>
      </c>
      <c r="C242" s="149"/>
      <c r="D242" s="149"/>
      <c r="E242" s="145"/>
      <c r="F242" s="145"/>
      <c r="G242" s="145"/>
      <c r="H242" s="145"/>
      <c r="I242" s="145"/>
      <c r="J242" s="145"/>
    </row>
    <row r="243" spans="1:10" ht="15.75">
      <c r="A243" s="25"/>
      <c r="B243" s="149"/>
      <c r="C243" s="149"/>
      <c r="D243" s="149"/>
      <c r="E243" s="145"/>
      <c r="F243" s="145"/>
      <c r="G243" s="145"/>
      <c r="H243" s="145"/>
      <c r="I243" s="145"/>
      <c r="J243" s="145"/>
    </row>
    <row r="244" spans="1:10" ht="15.75">
      <c r="A244" s="25"/>
      <c r="B244" s="94" t="s">
        <v>305</v>
      </c>
      <c r="C244" s="94"/>
      <c r="D244" s="149"/>
      <c r="E244" s="145"/>
      <c r="F244" s="145"/>
      <c r="G244" s="145"/>
      <c r="H244" s="145"/>
      <c r="I244" s="145"/>
      <c r="J244" s="145"/>
    </row>
    <row r="245" spans="1:10" ht="15.75">
      <c r="A245" s="25"/>
      <c r="B245" s="149"/>
      <c r="C245" s="149"/>
      <c r="D245" s="149"/>
      <c r="E245" s="145"/>
      <c r="F245" s="145"/>
      <c r="G245" s="145"/>
      <c r="H245" s="145"/>
      <c r="I245" s="145"/>
      <c r="J245" s="145"/>
    </row>
    <row r="246" spans="1:10" ht="15.75" customHeight="1">
      <c r="A246" s="25">
        <v>26</v>
      </c>
      <c r="B246" s="42" t="s">
        <v>39</v>
      </c>
      <c r="C246" s="42"/>
      <c r="D246" s="28"/>
      <c r="E246" s="28"/>
      <c r="F246" s="28"/>
      <c r="G246" s="28"/>
      <c r="H246" s="28"/>
      <c r="I246" s="28"/>
      <c r="J246" s="28"/>
    </row>
    <row r="247" spans="1:10" ht="15.75">
      <c r="A247" s="25"/>
      <c r="B247" s="45"/>
      <c r="C247" s="45"/>
      <c r="D247" s="28"/>
      <c r="E247" s="28"/>
      <c r="F247" s="28"/>
      <c r="G247" s="28"/>
      <c r="H247" s="28"/>
      <c r="I247" s="28"/>
      <c r="J247" s="28"/>
    </row>
    <row r="248" spans="1:10" ht="15.75">
      <c r="A248" s="25"/>
      <c r="B248" s="45" t="s">
        <v>161</v>
      </c>
      <c r="C248" s="45"/>
      <c r="D248" s="28"/>
      <c r="E248" s="28"/>
      <c r="F248" s="28"/>
      <c r="G248" s="28"/>
      <c r="H248" s="28"/>
      <c r="I248" s="28"/>
      <c r="J248" s="28"/>
    </row>
    <row r="249" spans="1:10" ht="15.75">
      <c r="A249" s="25"/>
      <c r="B249" s="28"/>
      <c r="C249" s="28"/>
      <c r="D249" s="28"/>
      <c r="E249" s="28"/>
      <c r="F249" s="28"/>
      <c r="G249" s="28"/>
      <c r="H249" s="28"/>
      <c r="I249" s="28"/>
      <c r="J249" s="28"/>
    </row>
    <row r="250" spans="1:13" ht="15.75">
      <c r="A250" s="25"/>
      <c r="B250" s="28"/>
      <c r="C250" s="28"/>
      <c r="D250" s="28"/>
      <c r="E250" s="28"/>
      <c r="F250" s="28"/>
      <c r="G250" s="28"/>
      <c r="H250" s="28"/>
      <c r="I250" s="28"/>
      <c r="J250" s="28"/>
      <c r="K250" s="28"/>
      <c r="L250" s="28"/>
      <c r="M250" s="28"/>
    </row>
    <row r="251" spans="1:10" ht="15.75" customHeight="1">
      <c r="A251" s="25">
        <v>27</v>
      </c>
      <c r="B251" s="351" t="s">
        <v>179</v>
      </c>
      <c r="C251" s="351"/>
      <c r="D251" s="351"/>
      <c r="E251" s="351"/>
      <c r="F251" s="351"/>
      <c r="G251" s="351"/>
      <c r="H251" s="351"/>
      <c r="I251" s="351"/>
      <c r="J251" s="351"/>
    </row>
    <row r="252" spans="1:10" ht="15.75">
      <c r="A252" s="25"/>
      <c r="B252" s="25"/>
      <c r="C252" s="25"/>
      <c r="D252" s="25"/>
      <c r="E252" s="25"/>
      <c r="F252" s="25"/>
      <c r="G252" s="25"/>
      <c r="H252" s="25"/>
      <c r="I252" s="25"/>
      <c r="J252" s="25"/>
    </row>
    <row r="253" spans="1:10" ht="15.75">
      <c r="A253" s="25">
        <v>27.1</v>
      </c>
      <c r="B253" s="303" t="s">
        <v>104</v>
      </c>
      <c r="C253" s="25"/>
      <c r="D253" s="25"/>
      <c r="E253" s="25"/>
      <c r="F253" s="25"/>
      <c r="G253" s="25"/>
      <c r="H253" s="25"/>
      <c r="I253" s="25"/>
      <c r="J253" s="25"/>
    </row>
    <row r="254" spans="1:10" ht="15.75">
      <c r="A254" s="25"/>
      <c r="B254" s="303"/>
      <c r="C254" s="25"/>
      <c r="D254" s="25"/>
      <c r="E254" s="25"/>
      <c r="F254" s="25"/>
      <c r="G254" s="25"/>
      <c r="H254" s="25"/>
      <c r="I254" s="25"/>
      <c r="J254" s="25"/>
    </row>
    <row r="255" spans="1:13" ht="33" customHeight="1">
      <c r="A255" s="25"/>
      <c r="B255" s="366" t="s">
        <v>171</v>
      </c>
      <c r="C255" s="366"/>
      <c r="D255" s="366"/>
      <c r="E255" s="366"/>
      <c r="F255" s="366"/>
      <c r="G255" s="366"/>
      <c r="H255" s="366"/>
      <c r="I255" s="366"/>
      <c r="J255" s="366"/>
      <c r="K255" s="366"/>
      <c r="L255" s="366"/>
      <c r="M255" s="366"/>
    </row>
    <row r="256" spans="1:13" ht="15.75">
      <c r="A256" s="25"/>
      <c r="B256" s="18"/>
      <c r="C256" s="18"/>
      <c r="D256" s="26"/>
      <c r="E256" s="26"/>
      <c r="G256" s="88"/>
      <c r="H256" s="88"/>
      <c r="I256" s="88"/>
      <c r="J256" s="26"/>
      <c r="K256" s="88"/>
      <c r="L256" s="88"/>
      <c r="M256" s="88"/>
    </row>
    <row r="257" spans="1:13" ht="64.5" customHeight="1">
      <c r="A257" s="25"/>
      <c r="B257" s="112" t="s">
        <v>102</v>
      </c>
      <c r="C257" s="113"/>
      <c r="D257" s="114"/>
      <c r="E257" s="114"/>
      <c r="F257" s="115"/>
      <c r="G257" s="384" t="s">
        <v>306</v>
      </c>
      <c r="H257" s="385"/>
      <c r="I257" s="384" t="s">
        <v>307</v>
      </c>
      <c r="J257" s="386"/>
      <c r="K257" s="384" t="s">
        <v>308</v>
      </c>
      <c r="L257" s="386"/>
      <c r="M257" s="173" t="s">
        <v>309</v>
      </c>
    </row>
    <row r="258" spans="1:13" ht="34.5" customHeight="1">
      <c r="A258" s="25"/>
      <c r="B258" s="373" t="s">
        <v>166</v>
      </c>
      <c r="C258" s="374"/>
      <c r="D258" s="374"/>
      <c r="E258" s="374"/>
      <c r="F258" s="375"/>
      <c r="G258" s="267">
        <f>PL!B35</f>
        <v>3055</v>
      </c>
      <c r="H258" s="135"/>
      <c r="I258" s="267">
        <f>+PL!C35</f>
        <v>1851</v>
      </c>
      <c r="J258" s="136"/>
      <c r="K258" s="267">
        <f>+PL!D35</f>
        <v>3055</v>
      </c>
      <c r="L258" s="134"/>
      <c r="M258" s="268">
        <f>+PL!E35</f>
        <v>1851</v>
      </c>
    </row>
    <row r="259" spans="1:13" ht="32.25" customHeight="1">
      <c r="A259" s="25"/>
      <c r="B259" s="376" t="s">
        <v>95</v>
      </c>
      <c r="C259" s="377"/>
      <c r="D259" s="377"/>
      <c r="E259" s="377"/>
      <c r="F259" s="378"/>
      <c r="G259" s="138"/>
      <c r="H259" s="137"/>
      <c r="I259" s="177"/>
      <c r="J259" s="137"/>
      <c r="K259" s="138"/>
      <c r="L259" s="115"/>
      <c r="M259" s="178"/>
    </row>
    <row r="260" spans="1:13" ht="15.75">
      <c r="A260" s="30"/>
      <c r="B260" s="119" t="s">
        <v>167</v>
      </c>
      <c r="C260" s="43"/>
      <c r="D260" s="120"/>
      <c r="E260" s="120"/>
      <c r="F260" s="117"/>
      <c r="G260" s="126">
        <v>66570</v>
      </c>
      <c r="H260" s="124"/>
      <c r="I260" s="130">
        <v>60500</v>
      </c>
      <c r="J260" s="118"/>
      <c r="K260" s="129">
        <v>66570</v>
      </c>
      <c r="L260" s="117"/>
      <c r="M260" s="174">
        <v>60500</v>
      </c>
    </row>
    <row r="261" spans="1:13" ht="15.75" hidden="1">
      <c r="A261" s="25"/>
      <c r="B261" s="367" t="s">
        <v>180</v>
      </c>
      <c r="C261" s="368"/>
      <c r="D261" s="368"/>
      <c r="E261" s="368"/>
      <c r="F261" s="369"/>
      <c r="G261" s="126">
        <v>0</v>
      </c>
      <c r="H261" s="124"/>
      <c r="I261" s="130">
        <v>0</v>
      </c>
      <c r="J261" s="118"/>
      <c r="K261" s="126">
        <v>0</v>
      </c>
      <c r="L261" s="117"/>
      <c r="M261" s="220">
        <v>0</v>
      </c>
    </row>
    <row r="262" spans="1:13" ht="15.75">
      <c r="A262" s="25"/>
      <c r="B262" s="367" t="s">
        <v>181</v>
      </c>
      <c r="C262" s="368"/>
      <c r="D262" s="368"/>
      <c r="E262" s="368"/>
      <c r="F262" s="369"/>
      <c r="G262" s="126">
        <v>0</v>
      </c>
      <c r="H262" s="124"/>
      <c r="I262" s="130">
        <v>6050</v>
      </c>
      <c r="J262" s="118"/>
      <c r="K262" s="126">
        <v>0</v>
      </c>
      <c r="L262" s="117"/>
      <c r="M262" s="220">
        <v>6050</v>
      </c>
    </row>
    <row r="263" spans="1:13" ht="33.75" customHeight="1">
      <c r="A263" s="25"/>
      <c r="B263" s="367" t="s">
        <v>310</v>
      </c>
      <c r="C263" s="368"/>
      <c r="D263" s="368"/>
      <c r="E263" s="368"/>
      <c r="F263" s="369"/>
      <c r="G263" s="247">
        <v>3.33</v>
      </c>
      <c r="H263" s="128"/>
      <c r="I263" s="248">
        <v>0</v>
      </c>
      <c r="J263" s="131"/>
      <c r="K263" s="247">
        <v>3.33</v>
      </c>
      <c r="L263" s="123"/>
      <c r="M263" s="249">
        <v>0</v>
      </c>
    </row>
    <row r="264" spans="1:13" ht="33" customHeight="1">
      <c r="A264" s="25"/>
      <c r="B264" s="363" t="s">
        <v>168</v>
      </c>
      <c r="C264" s="364"/>
      <c r="D264" s="364"/>
      <c r="E264" s="364"/>
      <c r="F264" s="365"/>
      <c r="G264" s="139">
        <f>SUM(G260:G263)</f>
        <v>66573.33</v>
      </c>
      <c r="H264" s="135"/>
      <c r="I264" s="140">
        <f>SUM(I260:I263)</f>
        <v>66550</v>
      </c>
      <c r="J264" s="136"/>
      <c r="K264" s="139">
        <f>SUM(K260:K263)</f>
        <v>66573.33</v>
      </c>
      <c r="L264" s="134"/>
      <c r="M264" s="176">
        <f>SUM(M260:M263)</f>
        <v>66550</v>
      </c>
    </row>
    <row r="265" spans="1:13" ht="11.25" customHeight="1">
      <c r="A265" s="25"/>
      <c r="B265" s="116"/>
      <c r="C265" s="30"/>
      <c r="D265" s="120"/>
      <c r="E265" s="120"/>
      <c r="F265" s="117"/>
      <c r="G265" s="126"/>
      <c r="H265" s="124"/>
      <c r="I265" s="130"/>
      <c r="J265" s="118"/>
      <c r="K265" s="125"/>
      <c r="L265" s="117"/>
      <c r="M265" s="132"/>
    </row>
    <row r="266" spans="1:13" ht="19.5" customHeight="1">
      <c r="A266" s="28"/>
      <c r="B266" s="121" t="s">
        <v>103</v>
      </c>
      <c r="C266" s="209"/>
      <c r="D266" s="122"/>
      <c r="E266" s="122"/>
      <c r="F266" s="123"/>
      <c r="G266" s="127">
        <f>(+G258/G264)*100</f>
        <v>4.58892472405992</v>
      </c>
      <c r="H266" s="128"/>
      <c r="I266" s="127">
        <f>(+I258/I264)*100</f>
        <v>2.781367392937641</v>
      </c>
      <c r="J266" s="131"/>
      <c r="K266" s="127">
        <f>(+K258/K264)*100</f>
        <v>4.58892472405992</v>
      </c>
      <c r="L266" s="123"/>
      <c r="M266" s="133">
        <f>(+M258/M264)*100</f>
        <v>2.781367392937641</v>
      </c>
    </row>
    <row r="267" spans="1:13" ht="15.75">
      <c r="A267" s="28"/>
      <c r="B267" s="105"/>
      <c r="C267" s="30"/>
      <c r="D267" s="120"/>
      <c r="E267" s="120"/>
      <c r="F267" s="108"/>
      <c r="G267" s="141"/>
      <c r="H267" s="142"/>
      <c r="I267" s="141"/>
      <c r="J267" s="120"/>
      <c r="K267" s="141"/>
      <c r="L267" s="108"/>
      <c r="M267" s="141"/>
    </row>
    <row r="268" spans="1:10" ht="15.75">
      <c r="A268" s="25">
        <v>27.2</v>
      </c>
      <c r="B268" s="303" t="s">
        <v>209</v>
      </c>
      <c r="C268" s="25"/>
      <c r="D268" s="25"/>
      <c r="E268" s="25"/>
      <c r="F268" s="25"/>
      <c r="G268" s="25"/>
      <c r="H268" s="25"/>
      <c r="I268" s="25"/>
      <c r="J268" s="25"/>
    </row>
    <row r="269" spans="1:13" ht="15.75">
      <c r="A269" s="25"/>
      <c r="B269" s="18"/>
      <c r="C269" s="18"/>
      <c r="D269" s="26"/>
      <c r="E269" s="26"/>
      <c r="G269" s="88"/>
      <c r="H269" s="88"/>
      <c r="I269" s="88"/>
      <c r="J269" s="26"/>
      <c r="K269" s="88"/>
      <c r="L269" s="88"/>
      <c r="M269" s="88"/>
    </row>
    <row r="270" spans="1:13" ht="47.25" customHeight="1">
      <c r="A270" s="25" t="s">
        <v>212</v>
      </c>
      <c r="B270" s="366" t="s">
        <v>213</v>
      </c>
      <c r="C270" s="366"/>
      <c r="D270" s="366"/>
      <c r="E270" s="366"/>
      <c r="F270" s="366"/>
      <c r="G270" s="366"/>
      <c r="H270" s="366"/>
      <c r="I270" s="366"/>
      <c r="J270" s="366"/>
      <c r="K270" s="366"/>
      <c r="L270" s="366"/>
      <c r="M270" s="366"/>
    </row>
    <row r="271" spans="1:13" ht="15.75">
      <c r="A271" s="25"/>
      <c r="B271" s="18"/>
      <c r="C271" s="18"/>
      <c r="D271" s="26"/>
      <c r="E271" s="26"/>
      <c r="G271" s="88"/>
      <c r="H271" s="88"/>
      <c r="I271" s="88"/>
      <c r="J271" s="26"/>
      <c r="K271" s="88"/>
      <c r="L271" s="88"/>
      <c r="M271" s="88"/>
    </row>
    <row r="272" spans="1:13" ht="54.75" customHeight="1">
      <c r="A272" s="25"/>
      <c r="B272" s="112" t="s">
        <v>102</v>
      </c>
      <c r="C272" s="113"/>
      <c r="D272" s="114"/>
      <c r="E272" s="114"/>
      <c r="F272" s="115"/>
      <c r="G272" s="384" t="s">
        <v>306</v>
      </c>
      <c r="H272" s="385"/>
      <c r="I272" s="384" t="s">
        <v>307</v>
      </c>
      <c r="J272" s="386"/>
      <c r="K272" s="384" t="s">
        <v>308</v>
      </c>
      <c r="L272" s="386"/>
      <c r="M272" s="173" t="s">
        <v>309</v>
      </c>
    </row>
    <row r="273" spans="1:13" ht="34.5" customHeight="1">
      <c r="A273" s="25"/>
      <c r="B273" s="373" t="s">
        <v>166</v>
      </c>
      <c r="C273" s="374"/>
      <c r="D273" s="374"/>
      <c r="E273" s="374"/>
      <c r="F273" s="375"/>
      <c r="G273" s="267">
        <f>G258</f>
        <v>3055</v>
      </c>
      <c r="H273" s="135"/>
      <c r="I273" s="267">
        <f>I258</f>
        <v>1851</v>
      </c>
      <c r="J273" s="136"/>
      <c r="K273" s="267">
        <f>K258</f>
        <v>3055</v>
      </c>
      <c r="L273" s="134"/>
      <c r="M273" s="268">
        <f>M258</f>
        <v>1851</v>
      </c>
    </row>
    <row r="274" spans="1:13" ht="32.25" customHeight="1">
      <c r="A274" s="25"/>
      <c r="B274" s="376" t="s">
        <v>95</v>
      </c>
      <c r="C274" s="377"/>
      <c r="D274" s="377"/>
      <c r="E274" s="377"/>
      <c r="F274" s="378"/>
      <c r="G274" s="138"/>
      <c r="H274" s="137"/>
      <c r="I274" s="177"/>
      <c r="J274" s="137"/>
      <c r="K274" s="138"/>
      <c r="L274" s="115"/>
      <c r="M274" s="178"/>
    </row>
    <row r="275" spans="1:13" ht="15.75">
      <c r="A275" s="30"/>
      <c r="B275" s="119" t="s">
        <v>264</v>
      </c>
      <c r="C275" s="43"/>
      <c r="D275" s="120"/>
      <c r="E275" s="120"/>
      <c r="F275" s="117"/>
      <c r="G275" s="126">
        <f>G264</f>
        <v>66573.33</v>
      </c>
      <c r="H275" s="124"/>
      <c r="I275" s="130">
        <f>I264</f>
        <v>66550</v>
      </c>
      <c r="J275" s="118"/>
      <c r="K275" s="129">
        <f>K264</f>
        <v>66573.33</v>
      </c>
      <c r="L275" s="117"/>
      <c r="M275" s="174">
        <f>M264</f>
        <v>66550</v>
      </c>
    </row>
    <row r="276" spans="1:13" ht="15.75">
      <c r="A276" s="25"/>
      <c r="B276" s="367" t="s">
        <v>210</v>
      </c>
      <c r="C276" s="368"/>
      <c r="D276" s="368"/>
      <c r="E276" s="368"/>
      <c r="F276" s="369"/>
      <c r="G276" s="126">
        <v>58.999</v>
      </c>
      <c r="H276" s="124"/>
      <c r="I276" s="130">
        <v>0</v>
      </c>
      <c r="J276" s="118"/>
      <c r="K276" s="126">
        <v>58.999</v>
      </c>
      <c r="L276" s="117"/>
      <c r="M276" s="220">
        <v>0</v>
      </c>
    </row>
    <row r="277" spans="1:13" ht="30.75" customHeight="1">
      <c r="A277" s="25"/>
      <c r="B277" s="363" t="s">
        <v>211</v>
      </c>
      <c r="C277" s="364"/>
      <c r="D277" s="364"/>
      <c r="E277" s="364"/>
      <c r="F277" s="365"/>
      <c r="G277" s="139">
        <f>SUM(G275:G276)</f>
        <v>66632.329</v>
      </c>
      <c r="H277" s="135"/>
      <c r="I277" s="140">
        <f>SUM(I275:I276)</f>
        <v>66550</v>
      </c>
      <c r="J277" s="136"/>
      <c r="K277" s="139">
        <f>SUM(K275:K276)</f>
        <v>66632.329</v>
      </c>
      <c r="L277" s="134"/>
      <c r="M277" s="176">
        <f>SUM(M275:M276)</f>
        <v>66550</v>
      </c>
    </row>
    <row r="278" spans="1:13" ht="15.75">
      <c r="A278" s="25"/>
      <c r="B278" s="116"/>
      <c r="C278" s="30"/>
      <c r="D278" s="120"/>
      <c r="E278" s="120"/>
      <c r="F278" s="117"/>
      <c r="G278" s="126"/>
      <c r="H278" s="124"/>
      <c r="I278" s="130"/>
      <c r="J278" s="118"/>
      <c r="K278" s="125"/>
      <c r="L278" s="117"/>
      <c r="M278" s="132"/>
    </row>
    <row r="279" spans="1:13" ht="15.75">
      <c r="A279" s="28"/>
      <c r="B279" s="121" t="s">
        <v>105</v>
      </c>
      <c r="C279" s="209"/>
      <c r="D279" s="122"/>
      <c r="E279" s="122"/>
      <c r="F279" s="123"/>
      <c r="G279" s="127">
        <f>(+G273/G277)*100</f>
        <v>4.5848615016893675</v>
      </c>
      <c r="H279" s="128"/>
      <c r="I279" s="306" t="s">
        <v>265</v>
      </c>
      <c r="J279" s="131"/>
      <c r="K279" s="127">
        <f>(+K273/K277)*100</f>
        <v>4.5848615016893675</v>
      </c>
      <c r="L279" s="123"/>
      <c r="M279" s="307" t="s">
        <v>265</v>
      </c>
    </row>
    <row r="280" spans="1:10" ht="15.75">
      <c r="A280" s="28"/>
      <c r="B280" s="18"/>
      <c r="C280" s="18"/>
      <c r="D280" s="26"/>
      <c r="E280" s="26"/>
      <c r="F280" s="26"/>
      <c r="G280" s="26"/>
      <c r="H280" s="26"/>
      <c r="I280" s="26"/>
      <c r="J280" s="26"/>
    </row>
    <row r="281" spans="1:10" ht="15.75">
      <c r="A281" s="28"/>
      <c r="B281" s="18"/>
      <c r="C281" s="18"/>
      <c r="D281" s="26"/>
      <c r="E281" s="26"/>
      <c r="F281" s="26"/>
      <c r="G281" s="26"/>
      <c r="H281" s="26"/>
      <c r="I281" s="26"/>
      <c r="J281" s="26"/>
    </row>
    <row r="282" spans="1:10" ht="15.75">
      <c r="A282" s="28"/>
      <c r="B282" s="18"/>
      <c r="C282" s="18"/>
      <c r="D282" s="26"/>
      <c r="E282" s="26"/>
      <c r="F282" s="26"/>
      <c r="G282" s="26"/>
      <c r="H282" s="26"/>
      <c r="I282" s="26"/>
      <c r="J282" s="26"/>
    </row>
    <row r="283" spans="1:10" ht="15.75">
      <c r="A283" s="28"/>
      <c r="B283" s="18"/>
      <c r="C283" s="18"/>
      <c r="D283" s="26"/>
      <c r="E283" s="26"/>
      <c r="F283" s="26"/>
      <c r="G283" s="26"/>
      <c r="H283" s="26"/>
      <c r="I283" s="26"/>
      <c r="J283" s="26"/>
    </row>
    <row r="284" spans="1:10" ht="15.75">
      <c r="A284" s="28"/>
      <c r="B284" s="18"/>
      <c r="C284" s="18"/>
      <c r="D284" s="26"/>
      <c r="E284" s="26"/>
      <c r="F284" s="26"/>
      <c r="G284" s="26"/>
      <c r="H284" s="26"/>
      <c r="I284" s="26"/>
      <c r="J284" s="26"/>
    </row>
    <row r="285" spans="1:10" ht="15.75">
      <c r="A285" s="28"/>
      <c r="B285" s="18"/>
      <c r="C285" s="18"/>
      <c r="D285" s="26"/>
      <c r="E285" s="26"/>
      <c r="F285" s="26"/>
      <c r="G285" s="26"/>
      <c r="H285" s="26"/>
      <c r="I285" s="26"/>
      <c r="J285" s="26"/>
    </row>
    <row r="286" spans="1:10" ht="15.75">
      <c r="A286" s="28"/>
      <c r="B286" s="18"/>
      <c r="C286" s="18"/>
      <c r="D286" s="26"/>
      <c r="E286" s="26"/>
      <c r="F286" s="26"/>
      <c r="G286" s="26"/>
      <c r="H286" s="26"/>
      <c r="I286" s="26"/>
      <c r="J286" s="26"/>
    </row>
    <row r="287" spans="1:10" ht="15.75">
      <c r="A287" s="28"/>
      <c r="B287" s="18"/>
      <c r="C287" s="18"/>
      <c r="D287" s="26"/>
      <c r="E287" s="26"/>
      <c r="F287" s="26"/>
      <c r="G287" s="26"/>
      <c r="H287" s="26"/>
      <c r="I287" s="26"/>
      <c r="J287" s="26"/>
    </row>
    <row r="288" spans="1:10" ht="15.75">
      <c r="A288" s="28"/>
      <c r="B288" s="18"/>
      <c r="C288" s="18"/>
      <c r="D288" s="26"/>
      <c r="E288" s="26"/>
      <c r="F288" s="26"/>
      <c r="G288" s="26"/>
      <c r="H288" s="26"/>
      <c r="I288" s="26"/>
      <c r="J288" s="26"/>
    </row>
    <row r="289" spans="1:10" ht="15.75">
      <c r="A289" s="28"/>
      <c r="B289" s="18"/>
      <c r="C289" s="18"/>
      <c r="D289" s="26"/>
      <c r="E289" s="26"/>
      <c r="F289" s="26"/>
      <c r="G289" s="26"/>
      <c r="H289" s="26"/>
      <c r="I289" s="26"/>
      <c r="J289" s="26"/>
    </row>
    <row r="290" spans="1:10" ht="15.75">
      <c r="A290" s="28"/>
      <c r="B290" s="18"/>
      <c r="C290" s="18"/>
      <c r="D290" s="26"/>
      <c r="E290" s="26"/>
      <c r="F290" s="26"/>
      <c r="G290" s="26"/>
      <c r="H290" s="26"/>
      <c r="I290" s="26"/>
      <c r="J290" s="26"/>
    </row>
    <row r="291" spans="1:10" ht="15.75">
      <c r="A291" s="28"/>
      <c r="B291" s="18"/>
      <c r="C291" s="18"/>
      <c r="D291" s="26"/>
      <c r="E291" s="26"/>
      <c r="F291" s="26"/>
      <c r="G291" s="26"/>
      <c r="H291" s="26"/>
      <c r="I291" s="26"/>
      <c r="J291" s="26"/>
    </row>
    <row r="292" spans="1:10" ht="15.75">
      <c r="A292" s="28"/>
      <c r="B292" s="18"/>
      <c r="C292" s="18"/>
      <c r="D292" s="26"/>
      <c r="E292" s="26"/>
      <c r="F292" s="26"/>
      <c r="G292" s="26"/>
      <c r="H292" s="26"/>
      <c r="I292" s="26"/>
      <c r="J292" s="26"/>
    </row>
    <row r="293" spans="1:10" ht="15.75">
      <c r="A293" s="28"/>
      <c r="B293" s="18"/>
      <c r="C293" s="18"/>
      <c r="D293" s="26"/>
      <c r="E293" s="26"/>
      <c r="F293" s="26"/>
      <c r="G293" s="26"/>
      <c r="H293" s="26"/>
      <c r="I293" s="26"/>
      <c r="J293" s="26"/>
    </row>
    <row r="294" spans="1:10" ht="15.75">
      <c r="A294" s="28"/>
      <c r="B294" s="18"/>
      <c r="C294" s="18"/>
      <c r="D294" s="26"/>
      <c r="E294" s="26"/>
      <c r="F294" s="26"/>
      <c r="G294" s="26"/>
      <c r="H294" s="26"/>
      <c r="I294" s="26"/>
      <c r="J294" s="26"/>
    </row>
    <row r="295" spans="1:10" ht="15.75">
      <c r="A295" s="28"/>
      <c r="B295" s="18"/>
      <c r="C295" s="18"/>
      <c r="D295" s="26"/>
      <c r="E295" s="26"/>
      <c r="F295" s="26"/>
      <c r="G295" s="26"/>
      <c r="H295" s="26"/>
      <c r="I295" s="26"/>
      <c r="J295" s="26"/>
    </row>
    <row r="296" spans="1:10" ht="15.75">
      <c r="A296" s="28"/>
      <c r="B296" s="18"/>
      <c r="C296" s="18"/>
      <c r="D296" s="26"/>
      <c r="E296" s="26"/>
      <c r="F296" s="26"/>
      <c r="G296" s="26"/>
      <c r="H296" s="26"/>
      <c r="I296" s="26"/>
      <c r="J296" s="26"/>
    </row>
    <row r="297" spans="1:10" ht="15.75">
      <c r="A297" s="28"/>
      <c r="B297" s="18"/>
      <c r="C297" s="18"/>
      <c r="D297" s="26"/>
      <c r="E297" s="26"/>
      <c r="F297" s="26"/>
      <c r="G297" s="26"/>
      <c r="H297" s="26"/>
      <c r="I297" s="26"/>
      <c r="J297" s="26"/>
    </row>
    <row r="298" spans="1:10" ht="15.75">
      <c r="A298" s="28"/>
      <c r="B298" s="18"/>
      <c r="C298" s="18"/>
      <c r="D298" s="26"/>
      <c r="E298" s="26"/>
      <c r="F298" s="26"/>
      <c r="G298" s="26"/>
      <c r="H298" s="26"/>
      <c r="I298" s="26"/>
      <c r="J298" s="26"/>
    </row>
    <row r="299" spans="1:10" ht="15.75">
      <c r="A299" s="28"/>
      <c r="B299" s="18"/>
      <c r="C299" s="18"/>
      <c r="D299" s="26"/>
      <c r="E299" s="26"/>
      <c r="F299" s="26"/>
      <c r="G299" s="26"/>
      <c r="H299" s="26"/>
      <c r="I299" s="26"/>
      <c r="J299" s="26"/>
    </row>
    <row r="300" spans="1:10" ht="15.75">
      <c r="A300" s="28"/>
      <c r="B300" s="18"/>
      <c r="C300" s="18"/>
      <c r="D300" s="26"/>
      <c r="E300" s="26"/>
      <c r="F300" s="26"/>
      <c r="G300" s="26"/>
      <c r="H300" s="26"/>
      <c r="I300" s="26"/>
      <c r="J300" s="26"/>
    </row>
    <row r="301" spans="1:10" ht="15.75">
      <c r="A301" s="28"/>
      <c r="B301" s="18"/>
      <c r="C301" s="18"/>
      <c r="D301" s="26"/>
      <c r="E301" s="26"/>
      <c r="F301" s="26"/>
      <c r="G301" s="26"/>
      <c r="H301" s="26"/>
      <c r="I301" s="26"/>
      <c r="J301" s="26"/>
    </row>
    <row r="302" spans="1:10" ht="15.75">
      <c r="A302" s="28"/>
      <c r="B302" s="18"/>
      <c r="C302" s="18"/>
      <c r="D302" s="26"/>
      <c r="E302" s="26"/>
      <c r="F302" s="26"/>
      <c r="G302" s="26"/>
      <c r="H302" s="26"/>
      <c r="I302" s="26"/>
      <c r="J302" s="26"/>
    </row>
    <row r="303" spans="1:10" ht="15.75">
      <c r="A303" s="28"/>
      <c r="B303" s="18"/>
      <c r="C303" s="18"/>
      <c r="D303" s="26"/>
      <c r="E303" s="26"/>
      <c r="F303" s="26"/>
      <c r="G303" s="26"/>
      <c r="H303" s="26"/>
      <c r="I303" s="26"/>
      <c r="J303" s="26"/>
    </row>
    <row r="304" spans="1:10" ht="15.75">
      <c r="A304" s="28"/>
      <c r="B304" s="18"/>
      <c r="C304" s="18"/>
      <c r="D304" s="26"/>
      <c r="E304" s="26"/>
      <c r="F304" s="26"/>
      <c r="G304" s="26"/>
      <c r="H304" s="26"/>
      <c r="I304" s="26"/>
      <c r="J304" s="26"/>
    </row>
    <row r="305" spans="1:10" ht="15.75">
      <c r="A305" s="28"/>
      <c r="B305" s="18"/>
      <c r="C305" s="18"/>
      <c r="D305" s="26"/>
      <c r="E305" s="26"/>
      <c r="F305" s="26"/>
      <c r="G305" s="26"/>
      <c r="H305" s="26"/>
      <c r="I305" s="26"/>
      <c r="J305" s="26"/>
    </row>
    <row r="306" spans="1:10" ht="15.75">
      <c r="A306" s="28"/>
      <c r="B306" s="18"/>
      <c r="C306" s="18"/>
      <c r="D306" s="26"/>
      <c r="E306" s="26"/>
      <c r="F306" s="26"/>
      <c r="G306" s="26"/>
      <c r="H306" s="26"/>
      <c r="I306" s="26"/>
      <c r="J306" s="26"/>
    </row>
    <row r="307" spans="1:10" ht="15.75">
      <c r="A307" s="28"/>
      <c r="B307" s="18"/>
      <c r="C307" s="18"/>
      <c r="D307" s="26"/>
      <c r="E307" s="26"/>
      <c r="F307" s="26"/>
      <c r="G307" s="26"/>
      <c r="H307" s="26"/>
      <c r="I307" s="26"/>
      <c r="J307" s="26"/>
    </row>
    <row r="308" spans="1:10" ht="15.75">
      <c r="A308" s="28"/>
      <c r="B308" s="18"/>
      <c r="C308" s="18"/>
      <c r="D308" s="26"/>
      <c r="E308" s="26"/>
      <c r="F308" s="26"/>
      <c r="G308" s="26"/>
      <c r="H308" s="26"/>
      <c r="I308" s="26"/>
      <c r="J308" s="26"/>
    </row>
    <row r="309" spans="1:10" ht="15.75">
      <c r="A309" s="28"/>
      <c r="B309" s="18"/>
      <c r="C309" s="18"/>
      <c r="D309" s="26"/>
      <c r="E309" s="26"/>
      <c r="F309" s="26"/>
      <c r="G309" s="26"/>
      <c r="H309" s="26"/>
      <c r="I309" s="26"/>
      <c r="J309" s="26"/>
    </row>
    <row r="310" spans="1:10" ht="15.75">
      <c r="A310" s="28"/>
      <c r="B310" s="18"/>
      <c r="C310" s="18"/>
      <c r="D310" s="26"/>
      <c r="E310" s="26"/>
      <c r="F310" s="26"/>
      <c r="G310" s="26"/>
      <c r="H310" s="26"/>
      <c r="I310" s="26"/>
      <c r="J310" s="26"/>
    </row>
    <row r="311" spans="1:10" ht="15.75">
      <c r="A311" s="28"/>
      <c r="B311" s="18"/>
      <c r="C311" s="18"/>
      <c r="D311" s="26"/>
      <c r="E311" s="26"/>
      <c r="F311" s="26"/>
      <c r="G311" s="26"/>
      <c r="H311" s="26"/>
      <c r="I311" s="26"/>
      <c r="J311" s="26"/>
    </row>
    <row r="312" spans="1:10" ht="15.75">
      <c r="A312" s="28"/>
      <c r="B312" s="18"/>
      <c r="C312" s="18"/>
      <c r="D312" s="26"/>
      <c r="E312" s="26"/>
      <c r="F312" s="26"/>
      <c r="G312" s="26"/>
      <c r="H312" s="26"/>
      <c r="I312" s="26"/>
      <c r="J312" s="26"/>
    </row>
    <row r="313" spans="1:10" ht="15.75">
      <c r="A313" s="28"/>
      <c r="B313" s="18"/>
      <c r="C313" s="18"/>
      <c r="D313" s="26"/>
      <c r="E313" s="26"/>
      <c r="F313" s="26"/>
      <c r="G313" s="26"/>
      <c r="H313" s="26"/>
      <c r="I313" s="26"/>
      <c r="J313" s="26"/>
    </row>
    <row r="314" spans="1:10" ht="15.75">
      <c r="A314" s="28"/>
      <c r="B314" s="18"/>
      <c r="C314" s="18"/>
      <c r="D314" s="26"/>
      <c r="E314" s="26"/>
      <c r="F314" s="26"/>
      <c r="G314" s="26"/>
      <c r="H314" s="26"/>
      <c r="I314" s="26"/>
      <c r="J314" s="26"/>
    </row>
    <row r="315" spans="1:10" ht="15.75">
      <c r="A315" s="28"/>
      <c r="B315" s="18"/>
      <c r="C315" s="18"/>
      <c r="D315" s="26"/>
      <c r="E315" s="26"/>
      <c r="F315" s="26"/>
      <c r="G315" s="26"/>
      <c r="H315" s="26"/>
      <c r="I315" s="26"/>
      <c r="J315" s="26"/>
    </row>
    <row r="316" spans="1:10" ht="15.75">
      <c r="A316" s="28"/>
      <c r="B316" s="18"/>
      <c r="C316" s="18"/>
      <c r="D316" s="26"/>
      <c r="E316" s="26"/>
      <c r="F316" s="26"/>
      <c r="G316" s="26"/>
      <c r="H316" s="26"/>
      <c r="I316" s="26"/>
      <c r="J316" s="26"/>
    </row>
    <row r="317" spans="1:10" ht="15.75">
      <c r="A317" s="28"/>
      <c r="B317" s="18"/>
      <c r="C317" s="18"/>
      <c r="D317" s="26"/>
      <c r="E317" s="26"/>
      <c r="F317" s="26"/>
      <c r="G317" s="26"/>
      <c r="H317" s="26"/>
      <c r="I317" s="26"/>
      <c r="J317" s="26"/>
    </row>
    <row r="318" spans="1:10" ht="15.75">
      <c r="A318" s="28"/>
      <c r="B318" s="18"/>
      <c r="C318" s="18"/>
      <c r="D318" s="26"/>
      <c r="E318" s="26"/>
      <c r="F318" s="26"/>
      <c r="G318" s="26"/>
      <c r="H318" s="26"/>
      <c r="I318" s="26"/>
      <c r="J318" s="26"/>
    </row>
    <row r="319" spans="1:10" ht="15.75">
      <c r="A319" s="28"/>
      <c r="B319" s="18"/>
      <c r="C319" s="18"/>
      <c r="D319" s="26"/>
      <c r="E319" s="26"/>
      <c r="F319" s="26"/>
      <c r="G319" s="26"/>
      <c r="H319" s="26"/>
      <c r="I319" s="26"/>
      <c r="J319" s="26"/>
    </row>
    <row r="320" spans="1:10" ht="15.75">
      <c r="A320" s="28"/>
      <c r="B320" s="18"/>
      <c r="C320" s="18"/>
      <c r="D320" s="26"/>
      <c r="E320" s="26"/>
      <c r="F320" s="26"/>
      <c r="G320" s="26"/>
      <c r="H320" s="26"/>
      <c r="I320" s="26"/>
      <c r="J320" s="26"/>
    </row>
    <row r="321" spans="1:10" ht="15.75">
      <c r="A321" s="28"/>
      <c r="B321" s="18"/>
      <c r="C321" s="18"/>
      <c r="D321" s="26"/>
      <c r="E321" s="26"/>
      <c r="F321" s="26"/>
      <c r="G321" s="26"/>
      <c r="H321" s="26"/>
      <c r="I321" s="26"/>
      <c r="J321" s="26"/>
    </row>
    <row r="322" spans="1:10" ht="15.75">
      <c r="A322" s="28"/>
      <c r="B322" s="18"/>
      <c r="C322" s="18"/>
      <c r="D322" s="26"/>
      <c r="E322" s="26"/>
      <c r="F322" s="26"/>
      <c r="G322" s="26"/>
      <c r="H322" s="26"/>
      <c r="I322" s="26"/>
      <c r="J322" s="26"/>
    </row>
    <row r="323" spans="1:10" ht="15.75">
      <c r="A323" s="28"/>
      <c r="B323" s="18"/>
      <c r="C323" s="18"/>
      <c r="D323" s="26"/>
      <c r="E323" s="26"/>
      <c r="F323" s="26"/>
      <c r="G323" s="26"/>
      <c r="H323" s="26"/>
      <c r="I323" s="26"/>
      <c r="J323" s="26"/>
    </row>
    <row r="324" spans="1:10" ht="15.75">
      <c r="A324" s="28"/>
      <c r="B324" s="18"/>
      <c r="C324" s="18"/>
      <c r="D324" s="26"/>
      <c r="E324" s="26"/>
      <c r="F324" s="26"/>
      <c r="G324" s="26"/>
      <c r="H324" s="26"/>
      <c r="I324" s="26"/>
      <c r="J324" s="26"/>
    </row>
    <row r="325" spans="1:10" ht="15.75">
      <c r="A325" s="28"/>
      <c r="B325" s="18"/>
      <c r="C325" s="18"/>
      <c r="D325" s="26"/>
      <c r="E325" s="26"/>
      <c r="F325" s="26"/>
      <c r="G325" s="26"/>
      <c r="H325" s="26"/>
      <c r="I325" s="26"/>
      <c r="J325" s="26"/>
    </row>
    <row r="326" spans="1:10" ht="15.75">
      <c r="A326" s="28"/>
      <c r="B326" s="18"/>
      <c r="C326" s="18"/>
      <c r="D326" s="26"/>
      <c r="E326" s="26"/>
      <c r="F326" s="26"/>
      <c r="G326" s="26"/>
      <c r="H326" s="26"/>
      <c r="I326" s="26"/>
      <c r="J326" s="26"/>
    </row>
    <row r="327" spans="1:10" ht="15.75">
      <c r="A327" s="28"/>
      <c r="B327" s="18"/>
      <c r="C327" s="18"/>
      <c r="D327" s="26"/>
      <c r="E327" s="26"/>
      <c r="F327" s="26"/>
      <c r="G327" s="26"/>
      <c r="H327" s="26"/>
      <c r="I327" s="26"/>
      <c r="J327" s="26"/>
    </row>
    <row r="328" spans="1:10" ht="15.75">
      <c r="A328" s="28"/>
      <c r="B328" s="18"/>
      <c r="C328" s="18"/>
      <c r="D328" s="26"/>
      <c r="E328" s="26"/>
      <c r="F328" s="26"/>
      <c r="G328" s="26"/>
      <c r="H328" s="26"/>
      <c r="I328" s="26"/>
      <c r="J328" s="26"/>
    </row>
    <row r="329" spans="1:10" ht="15.75">
      <c r="A329" s="28"/>
      <c r="B329" s="18"/>
      <c r="C329" s="18"/>
      <c r="D329" s="26"/>
      <c r="E329" s="26"/>
      <c r="F329" s="26"/>
      <c r="G329" s="26"/>
      <c r="H329" s="26"/>
      <c r="I329" s="26"/>
      <c r="J329" s="26"/>
    </row>
    <row r="330" spans="1:10" ht="15.75">
      <c r="A330" s="28"/>
      <c r="B330" s="18"/>
      <c r="C330" s="18"/>
      <c r="D330" s="26"/>
      <c r="E330" s="26"/>
      <c r="F330" s="26"/>
      <c r="G330" s="26"/>
      <c r="H330" s="26"/>
      <c r="I330" s="26"/>
      <c r="J330" s="26"/>
    </row>
    <row r="331" spans="1:10" ht="15.75">
      <c r="A331" s="28"/>
      <c r="B331" s="18"/>
      <c r="C331" s="18"/>
      <c r="D331" s="26"/>
      <c r="E331" s="26"/>
      <c r="F331" s="26"/>
      <c r="G331" s="26"/>
      <c r="H331" s="26"/>
      <c r="I331" s="26"/>
      <c r="J331" s="26"/>
    </row>
    <row r="332" spans="1:10" ht="15.75">
      <c r="A332" s="28"/>
      <c r="B332" s="18"/>
      <c r="C332" s="18"/>
      <c r="D332" s="26"/>
      <c r="E332" s="26"/>
      <c r="F332" s="26"/>
      <c r="G332" s="26"/>
      <c r="H332" s="26"/>
      <c r="I332" s="26"/>
      <c r="J332" s="26"/>
    </row>
    <row r="333" spans="1:10" ht="15.75">
      <c r="A333" s="28"/>
      <c r="B333" s="18"/>
      <c r="C333" s="18"/>
      <c r="D333" s="26"/>
      <c r="E333" s="26"/>
      <c r="F333" s="26"/>
      <c r="G333" s="26"/>
      <c r="H333" s="26"/>
      <c r="I333" s="26"/>
      <c r="J333" s="26"/>
    </row>
    <row r="334" spans="1:10" ht="15.75">
      <c r="A334" s="28"/>
      <c r="B334" s="18"/>
      <c r="C334" s="18"/>
      <c r="D334" s="26"/>
      <c r="E334" s="26"/>
      <c r="F334" s="26"/>
      <c r="G334" s="26"/>
      <c r="H334" s="26"/>
      <c r="I334" s="26"/>
      <c r="J334" s="26"/>
    </row>
    <row r="335" spans="1:10" ht="15.75">
      <c r="A335" s="28"/>
      <c r="B335" s="18"/>
      <c r="C335" s="18"/>
      <c r="D335" s="26"/>
      <c r="E335" s="26"/>
      <c r="F335" s="26"/>
      <c r="G335" s="26"/>
      <c r="H335" s="26"/>
      <c r="I335" s="26"/>
      <c r="J335" s="26"/>
    </row>
    <row r="336" spans="1:6" ht="15.75">
      <c r="A336" s="28"/>
      <c r="B336" s="18"/>
      <c r="C336" s="18"/>
      <c r="D336" s="26"/>
      <c r="E336" s="26"/>
      <c r="F336" s="26"/>
    </row>
    <row r="337" spans="2:6" ht="15.75">
      <c r="B337" s="18"/>
      <c r="C337" s="18"/>
      <c r="D337" s="26"/>
      <c r="E337" s="26"/>
      <c r="F337" s="26"/>
    </row>
    <row r="338" spans="2:6" ht="15.75">
      <c r="B338" s="18"/>
      <c r="C338" s="18"/>
      <c r="D338" s="26"/>
      <c r="E338" s="26"/>
      <c r="F338" s="26"/>
    </row>
    <row r="339" spans="2:6" ht="15.75">
      <c r="B339" s="18"/>
      <c r="C339" s="18"/>
      <c r="D339" s="26"/>
      <c r="E339" s="26"/>
      <c r="F339" s="26"/>
    </row>
    <row r="340" ht="15.75">
      <c r="F340" s="26"/>
    </row>
    <row r="341" ht="15.75">
      <c r="F341" s="26"/>
    </row>
    <row r="342" ht="15.75">
      <c r="F342" s="26"/>
    </row>
    <row r="343" ht="15.75">
      <c r="F343" s="26"/>
    </row>
  </sheetData>
  <mergeCells count="114">
    <mergeCell ref="D63:J63"/>
    <mergeCell ref="B187:M187"/>
    <mergeCell ref="B166:J166"/>
    <mergeCell ref="B152:M152"/>
    <mergeCell ref="B142:M142"/>
    <mergeCell ref="D156:E156"/>
    <mergeCell ref="I156:K157"/>
    <mergeCell ref="I160:J160"/>
    <mergeCell ref="B164:M164"/>
    <mergeCell ref="B172:M172"/>
    <mergeCell ref="K176:M177"/>
    <mergeCell ref="B255:M255"/>
    <mergeCell ref="B219:M219"/>
    <mergeCell ref="B194:J194"/>
    <mergeCell ref="B192:M192"/>
    <mergeCell ref="K257:L257"/>
    <mergeCell ref="B190:J190"/>
    <mergeCell ref="B200:M200"/>
    <mergeCell ref="B168:M168"/>
    <mergeCell ref="B174:J174"/>
    <mergeCell ref="H225:L225"/>
    <mergeCell ref="B188:M188"/>
    <mergeCell ref="B181:E181"/>
    <mergeCell ref="B177:E177"/>
    <mergeCell ref="G176:I177"/>
    <mergeCell ref="B80:J80"/>
    <mergeCell ref="B58:M58"/>
    <mergeCell ref="B66:M66"/>
    <mergeCell ref="B146:M146"/>
    <mergeCell ref="B126:M126"/>
    <mergeCell ref="B84:J84"/>
    <mergeCell ref="B72:M72"/>
    <mergeCell ref="B73:M73"/>
    <mergeCell ref="B124:M124"/>
    <mergeCell ref="B116:M116"/>
    <mergeCell ref="B162:M162"/>
    <mergeCell ref="B170:J170"/>
    <mergeCell ref="B130:M130"/>
    <mergeCell ref="B114:J114"/>
    <mergeCell ref="B150:M150"/>
    <mergeCell ref="B120:M120"/>
    <mergeCell ref="B122:M122"/>
    <mergeCell ref="B148:J148"/>
    <mergeCell ref="B128:J128"/>
    <mergeCell ref="B134:M134"/>
    <mergeCell ref="B82:M82"/>
    <mergeCell ref="B118:J118"/>
    <mergeCell ref="B62:M62"/>
    <mergeCell ref="B12:M12"/>
    <mergeCell ref="B112:M112"/>
    <mergeCell ref="B60:J60"/>
    <mergeCell ref="B70:M70"/>
    <mergeCell ref="B26:M26"/>
    <mergeCell ref="J78:K78"/>
    <mergeCell ref="C78:D78"/>
    <mergeCell ref="B140:M140"/>
    <mergeCell ref="B136:E136"/>
    <mergeCell ref="B262:F262"/>
    <mergeCell ref="B261:F261"/>
    <mergeCell ref="B259:F259"/>
    <mergeCell ref="B258:F258"/>
    <mergeCell ref="B154:J154"/>
    <mergeCell ref="G257:H257"/>
    <mergeCell ref="I257:J257"/>
    <mergeCell ref="D157:E157"/>
    <mergeCell ref="B5:M5"/>
    <mergeCell ref="B6:M6"/>
    <mergeCell ref="B14:M14"/>
    <mergeCell ref="B22:M22"/>
    <mergeCell ref="B18:M18"/>
    <mergeCell ref="B20:M20"/>
    <mergeCell ref="B8:M8"/>
    <mergeCell ref="D9:J9"/>
    <mergeCell ref="B10:J10"/>
    <mergeCell ref="B16:M16"/>
    <mergeCell ref="G272:H272"/>
    <mergeCell ref="I272:J272"/>
    <mergeCell ref="K272:L272"/>
    <mergeCell ref="B263:F263"/>
    <mergeCell ref="B264:F264"/>
    <mergeCell ref="B276:F276"/>
    <mergeCell ref="B182:E182"/>
    <mergeCell ref="D158:E158"/>
    <mergeCell ref="B273:F273"/>
    <mergeCell ref="B274:F274"/>
    <mergeCell ref="B216:M217"/>
    <mergeCell ref="B251:J251"/>
    <mergeCell ref="D159:E159"/>
    <mergeCell ref="I158:J158"/>
    <mergeCell ref="I159:J159"/>
    <mergeCell ref="D160:E160"/>
    <mergeCell ref="B45:M45"/>
    <mergeCell ref="B277:F277"/>
    <mergeCell ref="B270:M270"/>
    <mergeCell ref="C75:D75"/>
    <mergeCell ref="C76:D76"/>
    <mergeCell ref="F75:H75"/>
    <mergeCell ref="J75:K75"/>
    <mergeCell ref="F76:G76"/>
    <mergeCell ref="J76:K76"/>
    <mergeCell ref="F78:G78"/>
    <mergeCell ref="B47:D47"/>
    <mergeCell ref="E47:G47"/>
    <mergeCell ref="H47:J47"/>
    <mergeCell ref="B52:J52"/>
    <mergeCell ref="H48:J49"/>
    <mergeCell ref="B68:J68"/>
    <mergeCell ref="B64:J64"/>
    <mergeCell ref="B56:J56"/>
    <mergeCell ref="B54:M54"/>
    <mergeCell ref="K47:M47"/>
    <mergeCell ref="K48:M49"/>
    <mergeCell ref="B48:D49"/>
    <mergeCell ref="E48:G49"/>
  </mergeCells>
  <printOptions horizontalCentered="1"/>
  <pageMargins left="0.25" right="0.17" top="0.91" bottom="0.25" header="0.3" footer="0.3"/>
  <pageSetup fitToHeight="5" horizontalDpi="600" verticalDpi="600" orientation="portrait" paperSize="9" scale="63" r:id="rId2"/>
  <rowBreaks count="5" manualBreakCount="5">
    <brk id="41" max="12" man="1"/>
    <brk id="83" max="12" man="1"/>
    <brk id="147" max="12" man="1"/>
    <brk id="197" max="12" man="1"/>
    <brk id="25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2007-05-10T05:45:37Z</cp:lastPrinted>
  <dcterms:created xsi:type="dcterms:W3CDTF">2002-11-14T19:07:56Z</dcterms:created>
  <dcterms:modified xsi:type="dcterms:W3CDTF">2007-05-10T06:32:51Z</dcterms:modified>
  <cp:category/>
  <cp:version/>
  <cp:contentType/>
  <cp:contentStatus/>
</cp:coreProperties>
</file>